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7470" windowHeight="2760"/>
  </bookViews>
  <sheets>
    <sheet name="Balance General" sheetId="1" r:id="rId1"/>
  </sheets>
  <definedNames>
    <definedName name="_xlnm.Print_Area" localSheetId="0">'Balance General'!$A$9:$F$101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80" i="1"/>
  <c r="F79" i="1"/>
  <c r="F78" i="1"/>
  <c r="F77" i="1"/>
  <c r="F76" i="1"/>
  <c r="F75" i="1"/>
  <c r="F74" i="1"/>
  <c r="F73" i="1"/>
  <c r="F72" i="1"/>
  <c r="F71" i="1"/>
  <c r="F70" i="1"/>
  <c r="F98" i="1"/>
  <c r="E25" i="1" l="1"/>
  <c r="F99" i="1" l="1"/>
  <c r="F97" i="1"/>
  <c r="F96" i="1"/>
  <c r="E95" i="1"/>
  <c r="E94" i="1" s="1"/>
  <c r="D95" i="1"/>
  <c r="D94" i="1" s="1"/>
  <c r="F91" i="1"/>
  <c r="E90" i="1"/>
  <c r="E89" i="1" s="1"/>
  <c r="D90" i="1"/>
  <c r="D89" i="1" s="1"/>
  <c r="F88" i="1"/>
  <c r="F87" i="1"/>
  <c r="F86" i="1"/>
  <c r="F85" i="1"/>
  <c r="F84" i="1"/>
  <c r="E83" i="1"/>
  <c r="E82" i="1" s="1"/>
  <c r="D83" i="1"/>
  <c r="D82" i="1" s="1"/>
  <c r="F69" i="1"/>
  <c r="E68" i="1"/>
  <c r="D68" i="1"/>
  <c r="F67" i="1"/>
  <c r="F66" i="1"/>
  <c r="E65" i="1"/>
  <c r="D65" i="1"/>
  <c r="F60" i="1"/>
  <c r="F59" i="1"/>
  <c r="E52" i="1"/>
  <c r="D52" i="1"/>
  <c r="F57" i="1"/>
  <c r="F56" i="1"/>
  <c r="F55" i="1"/>
  <c r="F54" i="1"/>
  <c r="F53" i="1"/>
  <c r="F51" i="1"/>
  <c r="F50" i="1"/>
  <c r="F49" i="1"/>
  <c r="F48" i="1"/>
  <c r="F47" i="1"/>
  <c r="F46" i="1"/>
  <c r="F45" i="1"/>
  <c r="E44" i="1"/>
  <c r="D44" i="1"/>
  <c r="F43" i="1"/>
  <c r="F42" i="1"/>
  <c r="E41" i="1"/>
  <c r="D41" i="1"/>
  <c r="F39" i="1"/>
  <c r="E38" i="1"/>
  <c r="D38" i="1"/>
  <c r="F37" i="1"/>
  <c r="F26" i="1"/>
  <c r="D25" i="1"/>
  <c r="F24" i="1"/>
  <c r="F23" i="1"/>
  <c r="F22" i="1"/>
  <c r="E21" i="1"/>
  <c r="D21" i="1"/>
  <c r="F19" i="1"/>
  <c r="F18" i="1"/>
  <c r="E17" i="1"/>
  <c r="D17" i="1"/>
  <c r="F94" i="1" l="1"/>
  <c r="D64" i="1"/>
  <c r="D63" i="1" s="1"/>
  <c r="E40" i="1"/>
  <c r="F38" i="1"/>
  <c r="F44" i="1"/>
  <c r="D40" i="1"/>
  <c r="F82" i="1"/>
  <c r="F25" i="1"/>
  <c r="F90" i="1"/>
  <c r="F89" i="1"/>
  <c r="F21" i="1"/>
  <c r="F65" i="1"/>
  <c r="F83" i="1"/>
  <c r="F58" i="1"/>
  <c r="E20" i="1"/>
  <c r="E16" i="1" s="1"/>
  <c r="F52" i="1"/>
  <c r="F68" i="1"/>
  <c r="F41" i="1"/>
  <c r="D20" i="1"/>
  <c r="E64" i="1"/>
  <c r="E63" i="1" s="1"/>
  <c r="F95" i="1"/>
  <c r="F17" i="1"/>
  <c r="E61" i="1" l="1"/>
  <c r="F40" i="1"/>
  <c r="F20" i="1"/>
  <c r="F63" i="1"/>
  <c r="D92" i="1"/>
  <c r="D100" i="1"/>
  <c r="F64" i="1"/>
  <c r="E100" i="1"/>
  <c r="E92" i="1"/>
  <c r="D16" i="1"/>
  <c r="F16" i="1" l="1"/>
  <c r="D61" i="1"/>
  <c r="F61" i="1" s="1"/>
  <c r="F100" i="1"/>
</calcChain>
</file>

<file path=xl/sharedStrings.xml><?xml version="1.0" encoding="utf-8"?>
<sst xmlns="http://schemas.openxmlformats.org/spreadsheetml/2006/main" count="128" uniqueCount="126">
  <si>
    <t>ESTADO DE SITUACIÓN PATRIMONIAL O BALANCE GENERAL TRIMESTRAL</t>
  </si>
  <si>
    <r>
      <t xml:space="preserve">1. Los </t>
    </r>
    <r>
      <rPr>
        <b/>
        <sz val="12"/>
        <color indexed="8"/>
        <rFont val="Calibri"/>
        <family val="2"/>
      </rPr>
      <t>Estados Financieros</t>
    </r>
    <r>
      <rPr>
        <sz val="12"/>
        <color indexed="8"/>
        <rFont val="Calibri"/>
        <family val="2"/>
      </rPr>
      <t xml:space="preserve"> deberán incluir el movimiento contable </t>
    </r>
    <r>
      <rPr>
        <b/>
        <u/>
        <sz val="12"/>
        <color indexed="8"/>
        <rFont val="Calibri"/>
        <family val="2"/>
      </rPr>
      <t xml:space="preserve">consolidado </t>
    </r>
    <r>
      <rPr>
        <sz val="12"/>
        <color indexed="8"/>
        <rFont val="Calibri"/>
        <family val="2"/>
      </rPr>
      <t xml:space="preserve">a nivel de cada municipio, el que </t>
    </r>
    <r>
      <rPr>
        <b/>
        <sz val="12"/>
        <color indexed="8"/>
        <rFont val="Calibri"/>
        <family val="2"/>
      </rPr>
      <t>comprenderá tanto la gestión municipal como los servicios traspasados de educación, salud y cementerios</t>
    </r>
    <r>
      <rPr>
        <sz val="12"/>
        <color indexed="8"/>
        <rFont val="Calibri"/>
        <family val="2"/>
      </rPr>
      <t xml:space="preserve">, según corresponda y presentar las cifras en miles de pesos (M$). </t>
    </r>
    <r>
      <rPr>
        <b/>
        <u/>
        <sz val="12"/>
        <color indexed="8"/>
        <rFont val="Calibri"/>
        <family val="2"/>
      </rPr>
      <t>Esta consolidación no deberá incluir las Corporaciones Municipales</t>
    </r>
    <r>
      <rPr>
        <b/>
        <sz val="12"/>
        <color indexed="8"/>
        <rFont val="Calibri"/>
        <family val="2"/>
      </rPr>
      <t xml:space="preserve">.  </t>
    </r>
    <r>
      <rPr>
        <sz val="12"/>
        <color indexed="8"/>
        <rFont val="Calibri"/>
        <family val="2"/>
      </rPr>
      <t xml:space="preserve">
</t>
    </r>
  </si>
  <si>
    <t>Variación Porcentual 2019-2018</t>
  </si>
  <si>
    <t>CUENTAS</t>
  </si>
  <si>
    <t>ACTIVO</t>
  </si>
  <si>
    <t>ACTIVO CORRIENTE</t>
  </si>
  <si>
    <t>RECURSOS DISPONIBLES</t>
  </si>
  <si>
    <t>Disponibilidad en Moneda Nacional</t>
  </si>
  <si>
    <t>Anciticipos de Fondos</t>
  </si>
  <si>
    <t>BIENES FINANCIEROS</t>
  </si>
  <si>
    <t>Cuentas por Cobrar</t>
  </si>
  <si>
    <t>Cuentas por cobrar</t>
  </si>
  <si>
    <t>Documentos protestados</t>
  </si>
  <si>
    <t>Deudores detrimento patrimonial fondos</t>
  </si>
  <si>
    <t>Deudores Presupuestarios</t>
  </si>
  <si>
    <t>Cuentas por cobrar de ingresos presupuestarios</t>
  </si>
  <si>
    <t>115.03</t>
  </si>
  <si>
    <t xml:space="preserve">Tributos Sobre El Uso De Bs. Y La Realizacion De Actividades </t>
  </si>
  <si>
    <t>115.05</t>
  </si>
  <si>
    <t xml:space="preserve">Transferencias Corrientes </t>
  </si>
  <si>
    <t>115.06</t>
  </si>
  <si>
    <t xml:space="preserve">Rentas De La Propiedad </t>
  </si>
  <si>
    <t>115.07</t>
  </si>
  <si>
    <t xml:space="preserve">Ingresos De Operación </t>
  </si>
  <si>
    <t>115.08</t>
  </si>
  <si>
    <t xml:space="preserve">Otros Ingresos Corrientes </t>
  </si>
  <si>
    <t>115.10</t>
  </si>
  <si>
    <t xml:space="preserve">Venta De Activos No Financieros </t>
  </si>
  <si>
    <t>115.11</t>
  </si>
  <si>
    <t xml:space="preserve">Venta De Activos Financieros </t>
  </si>
  <si>
    <t>115.12</t>
  </si>
  <si>
    <t xml:space="preserve">Recuperacion De Prestamos </t>
  </si>
  <si>
    <t>115.13</t>
  </si>
  <si>
    <t xml:space="preserve">Transferencias Para Gastos De Capital </t>
  </si>
  <si>
    <t>115.14</t>
  </si>
  <si>
    <t xml:space="preserve">Endeudamiento </t>
  </si>
  <si>
    <t>Gastos Anticipados</t>
  </si>
  <si>
    <t>BIENES DE CONSUMO Y CAMBIO</t>
  </si>
  <si>
    <t>Existencias</t>
  </si>
  <si>
    <t>ACTIVO NO CORRIENTE</t>
  </si>
  <si>
    <t>Inversiones Financieras</t>
  </si>
  <si>
    <t>Préstamos</t>
  </si>
  <si>
    <t>BIENES DE USO</t>
  </si>
  <si>
    <t>Bienes de Uso Depreciables</t>
  </si>
  <si>
    <t>Bienes de Uso No Depreciables</t>
  </si>
  <si>
    <t>Bienes Sujetos a Agotamiento</t>
  </si>
  <si>
    <t>Bienes de Uso en Leasing</t>
  </si>
  <si>
    <t>Bienes de Uso por Incorporar</t>
  </si>
  <si>
    <t>Bienes Concesionados</t>
  </si>
  <si>
    <t>Depreciación Acumulada ()</t>
  </si>
  <si>
    <t>OTROS ACTIVOS</t>
  </si>
  <si>
    <t>Bienes Intangibles</t>
  </si>
  <si>
    <t>Amortización Acumulada de Bienes Intangibles ()</t>
  </si>
  <si>
    <t>Costo de Proyectos y Programas</t>
  </si>
  <si>
    <t>Deudores de Incierta Recuperación</t>
  </si>
  <si>
    <t>Deudores por Rendiciones de Cuentas</t>
  </si>
  <si>
    <t>Detrimentos</t>
  </si>
  <si>
    <t>Detrimentos en recursos disponibles</t>
  </si>
  <si>
    <t>Otros Bienes</t>
  </si>
  <si>
    <t>TOTAL ACTIVO:</t>
  </si>
  <si>
    <t>PASIVO</t>
  </si>
  <si>
    <t>PASIVO CORRIENTE</t>
  </si>
  <si>
    <t>DEUDA CORRIENTE</t>
  </si>
  <si>
    <t>Depósitos de Terceros</t>
  </si>
  <si>
    <t>Depósitos de terceros</t>
  </si>
  <si>
    <t>Aplicación de fondos en administración ()</t>
  </si>
  <si>
    <t>Acreedores Presupuestarios</t>
  </si>
  <si>
    <t>Cuentas por pagar de gastos presupuestarios</t>
  </si>
  <si>
    <t>215.21</t>
  </si>
  <si>
    <t>Gastos En Personal</t>
  </si>
  <si>
    <t>215.22</t>
  </si>
  <si>
    <t>Bienes Y Servicios De Consumo</t>
  </si>
  <si>
    <t>215.23</t>
  </si>
  <si>
    <t>Prestaciones De Seguridad Social</t>
  </si>
  <si>
    <t>215.24</t>
  </si>
  <si>
    <t>Transferencias Corrientes</t>
  </si>
  <si>
    <t>215.25</t>
  </si>
  <si>
    <t>Integros Al Fisco</t>
  </si>
  <si>
    <t>215.26</t>
  </si>
  <si>
    <t>Otros Gastos Corrientes</t>
  </si>
  <si>
    <t>215.29</t>
  </si>
  <si>
    <t>Adquisic. De Activos No Financieros</t>
  </si>
  <si>
    <t>215.30</t>
  </si>
  <si>
    <t>Adquisic. De Activos Financieros</t>
  </si>
  <si>
    <t>215.31</t>
  </si>
  <si>
    <t>Iniciativas De Inversion</t>
  </si>
  <si>
    <t>215.32</t>
  </si>
  <si>
    <t>Prestamos</t>
  </si>
  <si>
    <t>215.33</t>
  </si>
  <si>
    <t>Transferencias De Capital</t>
  </si>
  <si>
    <t>215.34</t>
  </si>
  <si>
    <t>Servicio De La Deuda</t>
  </si>
  <si>
    <t>OTRAS DEUDAS</t>
  </si>
  <si>
    <t>Cuentas por Pagar</t>
  </si>
  <si>
    <t xml:space="preserve">Cuentas por pagar </t>
  </si>
  <si>
    <t>Documentos Caducados</t>
  </si>
  <si>
    <t>Provisiones</t>
  </si>
  <si>
    <t>Ingresos Anticipados</t>
  </si>
  <si>
    <t>Otros Pasivos</t>
  </si>
  <si>
    <t>PASIVO NO CORRIENTE</t>
  </si>
  <si>
    <t>DEUDA NO CORRIENTE</t>
  </si>
  <si>
    <t>Deuda No Corriente Interna</t>
  </si>
  <si>
    <t>TOTAL PASIVO:</t>
  </si>
  <si>
    <t>PATRIMONIO NETO</t>
  </si>
  <si>
    <t>Patrimonio Institucional</t>
  </si>
  <si>
    <t>Resultados Acumulados</t>
  </si>
  <si>
    <t>Resultado del Ejercicio</t>
  </si>
  <si>
    <t>Detrimentos Patrimoniales Directos ()</t>
  </si>
  <si>
    <t>TOTAL PASIVO Y PATRIMONIO NETO:</t>
  </si>
  <si>
    <t>Nota Explicativa al BG:</t>
  </si>
  <si>
    <t>Municipalidad:</t>
  </si>
  <si>
    <r>
      <t xml:space="preserve">2. Este estado debe mostrar la situación economíca - financiera de la municipalidad y tiene como elementos constitutivos el </t>
    </r>
    <r>
      <rPr>
        <b/>
        <sz val="12"/>
        <color indexed="8"/>
        <rFont val="Calibri"/>
        <family val="2"/>
      </rPr>
      <t xml:space="preserve">ACTIVO, el PASIVO y el PATRIMONIO. </t>
    </r>
  </si>
  <si>
    <r>
      <t xml:space="preserve">3. La información debe completada por el </t>
    </r>
    <r>
      <rPr>
        <b/>
        <sz val="12"/>
        <color indexed="8"/>
        <rFont val="Calibri"/>
        <family val="2"/>
      </rPr>
      <t>Departamento o Unidad de Contabilidad.</t>
    </r>
    <r>
      <rPr>
        <sz val="12"/>
        <color indexed="8"/>
        <rFont val="Calibri"/>
        <family val="2"/>
      </rPr>
      <t xml:space="preserve"> Esta información debe ser consistente con lo informado a la </t>
    </r>
    <r>
      <rPr>
        <b/>
        <sz val="12"/>
        <color indexed="8"/>
        <rFont val="Calibri"/>
        <family val="2"/>
      </rPr>
      <t>Contraloría General de la República (CGR)</t>
    </r>
    <r>
      <rPr>
        <sz val="12"/>
        <color indexed="8"/>
        <rFont val="Calibri"/>
        <family val="2"/>
      </rPr>
      <t xml:space="preserve">. </t>
    </r>
    <r>
      <rPr>
        <sz val="12"/>
        <color rgb="FFFF0000"/>
        <rFont val="Calibri"/>
        <family val="2"/>
      </rPr>
      <t>La información debe ser acumulada y registrada en Miles de Pesos de cada año.</t>
    </r>
  </si>
  <si>
    <r>
      <t xml:space="preserve">2018 </t>
    </r>
    <r>
      <rPr>
        <b/>
        <sz val="12"/>
        <color theme="1"/>
        <rFont val="Calibri"/>
        <family val="2"/>
        <scheme val="minor"/>
      </rPr>
      <t>(M$)</t>
    </r>
  </si>
  <si>
    <r>
      <t>2019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(M$)</t>
    </r>
  </si>
  <si>
    <t xml:space="preserve">                                  PERIODO</t>
  </si>
  <si>
    <t xml:space="preserve">                                  RESPONSABLE DEL ENVÍO DE LA INFORMACIÓN</t>
  </si>
  <si>
    <t xml:space="preserve">                                  CARGO</t>
  </si>
  <si>
    <t xml:space="preserve">                                  email de contacto:</t>
  </si>
  <si>
    <t xml:space="preserve">                                  TELÉFONO DE CONTACTO</t>
  </si>
  <si>
    <t>LITUECHE</t>
  </si>
  <si>
    <t>TERCER TRIMESTRE AÑO 2019</t>
  </si>
  <si>
    <t>ALEJANDRO CACERES REYES</t>
  </si>
  <si>
    <t>DIRECTOR DE ADMINISTRACION Y FINANZAS</t>
  </si>
  <si>
    <t>litueche.direccionfinanzas@gmail.com</t>
  </si>
  <si>
    <t xml:space="preserve">El Balance del Tercer Trimestre del 2019 presenta una diferencia de $ 66.691.- correspondiente a un error en la cuenta 311 del Area de Salud, que se ve reflejada entre el Activo=Pasivo+Patrimonio, se regularizará en el cuarto Trimestre del 2019, razón por la cual no se pudo levantar la Información a la Plataforma del SINIM.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</si>
</sst>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u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color rgb="FFFF0000"/>
      <name val="Calibri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2">
    <xf numFmtId="0" fontId="0" fillId="0" borderId="0" xfId="0"/>
    <xf numFmtId="0" fontId="4" fillId="0" borderId="0" xfId="0" applyFont="1" applyProtection="1"/>
    <xf numFmtId="0" fontId="0" fillId="0" borderId="0" xfId="0" applyProtection="1"/>
    <xf numFmtId="0" fontId="5" fillId="3" borderId="0" xfId="0" applyFont="1" applyFill="1" applyProtection="1"/>
    <xf numFmtId="0" fontId="0" fillId="3" borderId="0" xfId="0" applyFill="1" applyAlignment="1" applyProtection="1"/>
    <xf numFmtId="0" fontId="6" fillId="3" borderId="0" xfId="0" applyFont="1" applyFill="1" applyProtection="1"/>
    <xf numFmtId="0" fontId="0" fillId="3" borderId="0" xfId="0" applyFill="1" applyProtection="1"/>
    <xf numFmtId="0" fontId="4" fillId="0" borderId="0" xfId="0" applyFont="1" applyFill="1" applyProtection="1"/>
    <xf numFmtId="0" fontId="0" fillId="0" borderId="0" xfId="0" applyFill="1" applyProtection="1"/>
    <xf numFmtId="0" fontId="0" fillId="3" borderId="0" xfId="0" applyFill="1" applyAlignment="1" applyProtection="1">
      <alignment horizontal="left" vertical="top" wrapText="1"/>
    </xf>
    <xf numFmtId="0" fontId="6" fillId="3" borderId="0" xfId="0" applyFont="1" applyFill="1" applyAlignment="1" applyProtection="1">
      <alignment vertical="top" wrapText="1"/>
    </xf>
    <xf numFmtId="0" fontId="6" fillId="0" borderId="0" xfId="0" applyFont="1" applyAlignment="1" applyProtection="1">
      <alignment horizontal="left" vertical="top" wrapText="1"/>
    </xf>
    <xf numFmtId="0" fontId="12" fillId="0" borderId="0" xfId="0" applyFont="1" applyProtection="1"/>
    <xf numFmtId="0" fontId="5" fillId="6" borderId="0" xfId="0" applyFont="1" applyFill="1" applyProtection="1"/>
    <xf numFmtId="0" fontId="11" fillId="6" borderId="0" xfId="0" applyFont="1" applyFill="1" applyProtection="1"/>
    <xf numFmtId="0" fontId="13" fillId="0" borderId="0" xfId="0" applyFont="1" applyProtection="1"/>
    <xf numFmtId="0" fontId="11" fillId="0" borderId="0" xfId="0" applyFont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7" borderId="0" xfId="0" applyFill="1" applyProtection="1"/>
    <xf numFmtId="0" fontId="0" fillId="7" borderId="11" xfId="0" applyFill="1" applyBorder="1" applyProtection="1"/>
    <xf numFmtId="0" fontId="14" fillId="0" borderId="0" xfId="0" applyFont="1" applyProtection="1"/>
    <xf numFmtId="0" fontId="2" fillId="0" borderId="13" xfId="0" applyFont="1" applyBorder="1" applyProtection="1"/>
    <xf numFmtId="0" fontId="0" fillId="0" borderId="14" xfId="0" applyBorder="1" applyProtection="1"/>
    <xf numFmtId="0" fontId="5" fillId="0" borderId="0" xfId="0" applyFont="1" applyProtection="1"/>
    <xf numFmtId="0" fontId="2" fillId="0" borderId="11" xfId="0" applyFont="1" applyBorder="1" applyProtection="1"/>
    <xf numFmtId="0" fontId="2" fillId="0" borderId="10" xfId="0" applyFont="1" applyBorder="1" applyProtection="1"/>
    <xf numFmtId="0" fontId="0" fillId="7" borderId="6" xfId="0" applyFill="1" applyBorder="1" applyProtection="1"/>
    <xf numFmtId="0" fontId="2" fillId="0" borderId="0" xfId="0" applyFont="1" applyProtection="1"/>
    <xf numFmtId="0" fontId="2" fillId="0" borderId="0" xfId="0" applyFont="1" applyBorder="1" applyProtection="1"/>
    <xf numFmtId="0" fontId="4" fillId="3" borderId="0" xfId="0" applyFont="1" applyFill="1" applyProtection="1"/>
    <xf numFmtId="0" fontId="2" fillId="3" borderId="10" xfId="0" applyFont="1" applyFill="1" applyBorder="1" applyProtection="1"/>
    <xf numFmtId="0" fontId="0" fillId="3" borderId="0" xfId="0" applyFill="1" applyBorder="1" applyProtection="1"/>
    <xf numFmtId="0" fontId="13" fillId="3" borderId="0" xfId="0" applyFont="1" applyFill="1" applyProtection="1"/>
    <xf numFmtId="3" fontId="0" fillId="0" borderId="0" xfId="0" applyNumberFormat="1" applyProtection="1"/>
    <xf numFmtId="3" fontId="5" fillId="0" borderId="0" xfId="0" applyNumberFormat="1" applyFont="1" applyProtection="1"/>
    <xf numFmtId="0" fontId="4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5" borderId="0" xfId="0" applyFont="1" applyFill="1" applyAlignment="1" applyProtection="1"/>
    <xf numFmtId="0" fontId="0" fillId="0" borderId="13" xfId="0" applyBorder="1" applyProtection="1"/>
    <xf numFmtId="0" fontId="0" fillId="7" borderId="13" xfId="0" applyFill="1" applyBorder="1" applyProtection="1"/>
    <xf numFmtId="0" fontId="5" fillId="4" borderId="24" xfId="0" applyFont="1" applyFill="1" applyBorder="1" applyAlignment="1" applyProtection="1">
      <alignment horizontal="center" vertical="center" wrapText="1"/>
    </xf>
    <xf numFmtId="3" fontId="0" fillId="5" borderId="25" xfId="0" applyNumberFormat="1" applyFill="1" applyBorder="1" applyProtection="1"/>
    <xf numFmtId="3" fontId="5" fillId="6" borderId="25" xfId="0" applyNumberFormat="1" applyFont="1" applyFill="1" applyBorder="1" applyProtection="1"/>
    <xf numFmtId="3" fontId="11" fillId="6" borderId="26" xfId="0" applyNumberFormat="1" applyFont="1" applyFill="1" applyBorder="1" applyProtection="1"/>
    <xf numFmtId="3" fontId="0" fillId="0" borderId="28" xfId="0" applyNumberFormat="1" applyBorder="1" applyProtection="1">
      <protection locked="0"/>
    </xf>
    <xf numFmtId="3" fontId="11" fillId="6" borderId="18" xfId="0" applyNumberFormat="1" applyFont="1" applyFill="1" applyBorder="1" applyProtection="1"/>
    <xf numFmtId="3" fontId="11" fillId="6" borderId="0" xfId="0" applyNumberFormat="1" applyFont="1" applyFill="1" applyBorder="1" applyProtection="1"/>
    <xf numFmtId="3" fontId="0" fillId="0" borderId="28" xfId="0" applyNumberFormat="1" applyBorder="1" applyProtection="1"/>
    <xf numFmtId="3" fontId="0" fillId="0" borderId="30" xfId="0" applyNumberFormat="1" applyBorder="1" applyProtection="1"/>
    <xf numFmtId="3" fontId="0" fillId="7" borderId="28" xfId="0" applyNumberFormat="1" applyFill="1" applyBorder="1" applyProtection="1"/>
    <xf numFmtId="3" fontId="5" fillId="6" borderId="18" xfId="0" applyNumberFormat="1" applyFont="1" applyFill="1" applyBorder="1" applyProtection="1"/>
    <xf numFmtId="3" fontId="5" fillId="6" borderId="0" xfId="0" applyNumberFormat="1" applyFont="1" applyFill="1" applyBorder="1" applyProtection="1"/>
    <xf numFmtId="0" fontId="5" fillId="8" borderId="15" xfId="0" applyFont="1" applyFill="1" applyBorder="1" applyProtection="1"/>
    <xf numFmtId="0" fontId="5" fillId="8" borderId="16" xfId="0" applyFont="1" applyFill="1" applyBorder="1" applyProtection="1"/>
    <xf numFmtId="0" fontId="5" fillId="9" borderId="18" xfId="0" applyFont="1" applyFill="1" applyBorder="1" applyProtection="1"/>
    <xf numFmtId="0" fontId="5" fillId="9" borderId="0" xfId="0" applyFont="1" applyFill="1" applyBorder="1" applyProtection="1"/>
    <xf numFmtId="0" fontId="11" fillId="9" borderId="20" xfId="0" applyFont="1" applyFill="1" applyBorder="1" applyProtection="1"/>
    <xf numFmtId="0" fontId="11" fillId="9" borderId="21" xfId="0" applyFont="1" applyFill="1" applyBorder="1" applyProtection="1"/>
    <xf numFmtId="0" fontId="5" fillId="4" borderId="4" xfId="0" applyFont="1" applyFill="1" applyBorder="1" applyAlignment="1" applyProtection="1">
      <alignment horizontal="center" vertical="center" wrapText="1"/>
    </xf>
    <xf numFmtId="3" fontId="0" fillId="5" borderId="10" xfId="0" applyNumberFormat="1" applyFill="1" applyBorder="1" applyProtection="1"/>
    <xf numFmtId="3" fontId="5" fillId="6" borderId="10" xfId="0" applyNumberFormat="1" applyFont="1" applyFill="1" applyBorder="1" applyProtection="1"/>
    <xf numFmtId="3" fontId="11" fillId="6" borderId="11" xfId="0" applyNumberFormat="1" applyFont="1" applyFill="1" applyBorder="1" applyProtection="1"/>
    <xf numFmtId="3" fontId="0" fillId="0" borderId="13" xfId="0" applyNumberFormat="1" applyBorder="1" applyProtection="1">
      <protection locked="0"/>
    </xf>
    <xf numFmtId="3" fontId="0" fillId="0" borderId="13" xfId="0" applyNumberFormat="1" applyBorder="1" applyProtection="1"/>
    <xf numFmtId="3" fontId="0" fillId="0" borderId="8" xfId="0" applyNumberFormat="1" applyBorder="1" applyProtection="1"/>
    <xf numFmtId="3" fontId="0" fillId="7" borderId="13" xfId="0" applyNumberFormat="1" applyFill="1" applyBorder="1" applyProtection="1"/>
    <xf numFmtId="3" fontId="0" fillId="0" borderId="8" xfId="0" applyNumberFormat="1" applyBorder="1" applyProtection="1">
      <protection locked="0"/>
    </xf>
    <xf numFmtId="3" fontId="0" fillId="3" borderId="13" xfId="0" applyNumberFormat="1" applyFill="1" applyBorder="1" applyProtection="1">
      <protection locked="0"/>
    </xf>
    <xf numFmtId="0" fontId="11" fillId="0" borderId="23" xfId="0" applyNumberFormat="1" applyFont="1" applyBorder="1" applyAlignment="1" applyProtection="1">
      <alignment horizontal="center" vertical="center" wrapText="1"/>
    </xf>
    <xf numFmtId="3" fontId="0" fillId="5" borderId="32" xfId="0" applyNumberFormat="1" applyFill="1" applyBorder="1" applyProtection="1"/>
    <xf numFmtId="164" fontId="5" fillId="6" borderId="32" xfId="1" applyNumberFormat="1" applyFont="1" applyFill="1" applyBorder="1" applyProtection="1"/>
    <xf numFmtId="164" fontId="11" fillId="6" borderId="33" xfId="1" applyNumberFormat="1" applyFont="1" applyFill="1" applyBorder="1" applyProtection="1"/>
    <xf numFmtId="164" fontId="1" fillId="0" borderId="34" xfId="1" applyNumberFormat="1" applyFont="1" applyBorder="1" applyProtection="1"/>
    <xf numFmtId="164" fontId="11" fillId="6" borderId="32" xfId="1" applyNumberFormat="1" applyFont="1" applyFill="1" applyBorder="1" applyProtection="1"/>
    <xf numFmtId="164" fontId="1" fillId="0" borderId="35" xfId="1" applyNumberFormat="1" applyFont="1" applyBorder="1" applyProtection="1"/>
    <xf numFmtId="164" fontId="1" fillId="7" borderId="34" xfId="1" applyNumberFormat="1" applyFont="1" applyFill="1" applyBorder="1" applyProtection="1"/>
    <xf numFmtId="164" fontId="5" fillId="8" borderId="36" xfId="1" applyNumberFormat="1" applyFont="1" applyFill="1" applyBorder="1" applyProtection="1"/>
    <xf numFmtId="164" fontId="5" fillId="9" borderId="32" xfId="1" applyNumberFormat="1" applyFont="1" applyFill="1" applyBorder="1" applyProtection="1"/>
    <xf numFmtId="164" fontId="11" fillId="9" borderId="37" xfId="1" applyNumberFormat="1" applyFont="1" applyFill="1" applyBorder="1" applyProtection="1"/>
    <xf numFmtId="164" fontId="1" fillId="0" borderId="33" xfId="1" applyNumberFormat="1" applyFont="1" applyBorder="1" applyProtection="1"/>
    <xf numFmtId="164" fontId="11" fillId="9" borderId="32" xfId="1" applyNumberFormat="1" applyFont="1" applyFill="1" applyBorder="1" applyProtection="1"/>
    <xf numFmtId="164" fontId="1" fillId="3" borderId="34" xfId="1" applyNumberFormat="1" applyFont="1" applyFill="1" applyBorder="1" applyProtection="1"/>
    <xf numFmtId="0" fontId="0" fillId="0" borderId="18" xfId="0" applyBorder="1" applyProtection="1"/>
    <xf numFmtId="0" fontId="0" fillId="7" borderId="18" xfId="0" applyFill="1" applyBorder="1" applyProtection="1"/>
    <xf numFmtId="0" fontId="11" fillId="9" borderId="18" xfId="0" applyFont="1" applyFill="1" applyBorder="1" applyProtection="1"/>
    <xf numFmtId="0" fontId="11" fillId="9" borderId="0" xfId="0" applyFont="1" applyFill="1" applyBorder="1" applyProtection="1"/>
    <xf numFmtId="164" fontId="11" fillId="11" borderId="32" xfId="1" applyNumberFormat="1" applyFont="1" applyFill="1" applyBorder="1" applyProtection="1"/>
    <xf numFmtId="0" fontId="5" fillId="11" borderId="15" xfId="0" applyFont="1" applyFill="1" applyBorder="1" applyProtection="1"/>
    <xf numFmtId="0" fontId="5" fillId="11" borderId="16" xfId="0" applyFont="1" applyFill="1" applyBorder="1" applyProtection="1"/>
    <xf numFmtId="3" fontId="5" fillId="11" borderId="16" xfId="0" applyNumberFormat="1" applyFont="1" applyFill="1" applyBorder="1" applyProtection="1"/>
    <xf numFmtId="164" fontId="5" fillId="11" borderId="36" xfId="1" applyNumberFormat="1" applyFont="1" applyFill="1" applyBorder="1" applyProtection="1"/>
    <xf numFmtId="0" fontId="11" fillId="11" borderId="18" xfId="0" applyFont="1" applyFill="1" applyBorder="1" applyProtection="1"/>
    <xf numFmtId="0" fontId="11" fillId="11" borderId="0" xfId="0" applyFont="1" applyFill="1" applyBorder="1" applyProtection="1"/>
    <xf numFmtId="3" fontId="11" fillId="11" borderId="0" xfId="0" applyNumberFormat="1" applyFont="1" applyFill="1" applyBorder="1" applyProtection="1"/>
    <xf numFmtId="0" fontId="0" fillId="3" borderId="18" xfId="0" applyFill="1" applyBorder="1" applyProtection="1"/>
    <xf numFmtId="3" fontId="5" fillId="11" borderId="15" xfId="0" applyNumberFormat="1" applyFont="1" applyFill="1" applyBorder="1" applyProtection="1"/>
    <xf numFmtId="3" fontId="11" fillId="11" borderId="18" xfId="0" applyNumberFormat="1" applyFont="1" applyFill="1" applyBorder="1" applyProtection="1"/>
    <xf numFmtId="3" fontId="0" fillId="3" borderId="28" xfId="0" applyNumberFormat="1" applyFill="1" applyBorder="1" applyProtection="1">
      <protection locked="0"/>
    </xf>
    <xf numFmtId="3" fontId="5" fillId="8" borderId="15" xfId="0" applyNumberFormat="1" applyFont="1" applyFill="1" applyBorder="1" applyProtection="1"/>
    <xf numFmtId="3" fontId="5" fillId="8" borderId="17" xfId="0" applyNumberFormat="1" applyFont="1" applyFill="1" applyBorder="1" applyProtection="1"/>
    <xf numFmtId="3" fontId="5" fillId="9" borderId="18" xfId="0" applyNumberFormat="1" applyFont="1" applyFill="1" applyBorder="1" applyProtection="1"/>
    <xf numFmtId="3" fontId="5" fillId="9" borderId="19" xfId="0" applyNumberFormat="1" applyFont="1" applyFill="1" applyBorder="1" applyProtection="1"/>
    <xf numFmtId="3" fontId="11" fillId="9" borderId="20" xfId="0" applyNumberFormat="1" applyFont="1" applyFill="1" applyBorder="1" applyProtection="1"/>
    <xf numFmtId="3" fontId="11" fillId="9" borderId="22" xfId="0" applyNumberFormat="1" applyFont="1" applyFill="1" applyBorder="1" applyProtection="1"/>
    <xf numFmtId="3" fontId="0" fillId="0" borderId="26" xfId="0" applyNumberFormat="1" applyBorder="1" applyProtection="1"/>
    <xf numFmtId="3" fontId="0" fillId="0" borderId="27" xfId="0" applyNumberFormat="1" applyBorder="1" applyProtection="1"/>
    <xf numFmtId="3" fontId="0" fillId="0" borderId="29" xfId="0" applyNumberFormat="1" applyBorder="1" applyProtection="1">
      <protection locked="0"/>
    </xf>
    <xf numFmtId="3" fontId="2" fillId="0" borderId="30" xfId="0" applyNumberFormat="1" applyFont="1" applyBorder="1" applyProtection="1"/>
    <xf numFmtId="3" fontId="2" fillId="0" borderId="31" xfId="0" applyNumberFormat="1" applyFont="1" applyBorder="1" applyProtection="1"/>
    <xf numFmtId="3" fontId="0" fillId="7" borderId="29" xfId="0" applyNumberFormat="1" applyFill="1" applyBorder="1" applyProtection="1"/>
    <xf numFmtId="3" fontId="11" fillId="9" borderId="18" xfId="0" applyNumberFormat="1" applyFont="1" applyFill="1" applyBorder="1" applyProtection="1"/>
    <xf numFmtId="3" fontId="11" fillId="9" borderId="19" xfId="0" applyNumberFormat="1" applyFont="1" applyFill="1" applyBorder="1" applyProtection="1"/>
    <xf numFmtId="3" fontId="0" fillId="0" borderId="29" xfId="0" applyNumberFormat="1" applyBorder="1" applyProtection="1"/>
    <xf numFmtId="3" fontId="0" fillId="0" borderId="30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0" fontId="5" fillId="11" borderId="1" xfId="0" applyFont="1" applyFill="1" applyBorder="1" applyProtection="1"/>
    <xf numFmtId="0" fontId="5" fillId="11" borderId="2" xfId="0" applyFont="1" applyFill="1" applyBorder="1" applyProtection="1"/>
    <xf numFmtId="3" fontId="5" fillId="11" borderId="1" xfId="0" applyNumberFormat="1" applyFont="1" applyFill="1" applyBorder="1" applyProtection="1"/>
    <xf numFmtId="3" fontId="5" fillId="11" borderId="2" xfId="0" applyNumberFormat="1" applyFont="1" applyFill="1" applyBorder="1" applyProtection="1"/>
    <xf numFmtId="164" fontId="5" fillId="11" borderId="23" xfId="1" applyNumberFormat="1" applyFont="1" applyFill="1" applyBorder="1" applyProtection="1"/>
    <xf numFmtId="0" fontId="5" fillId="8" borderId="1" xfId="0" applyFont="1" applyFill="1" applyBorder="1" applyProtection="1"/>
    <xf numFmtId="0" fontId="2" fillId="8" borderId="2" xfId="0" applyFont="1" applyFill="1" applyBorder="1" applyProtection="1"/>
    <xf numFmtId="3" fontId="5" fillId="8" borderId="1" xfId="0" applyNumberFormat="1" applyFont="1" applyFill="1" applyBorder="1" applyProtection="1"/>
    <xf numFmtId="3" fontId="5" fillId="8" borderId="5" xfId="0" applyNumberFormat="1" applyFont="1" applyFill="1" applyBorder="1" applyProtection="1"/>
    <xf numFmtId="164" fontId="5" fillId="8" borderId="23" xfId="1" applyNumberFormat="1" applyFont="1" applyFill="1" applyBorder="1" applyProtection="1"/>
    <xf numFmtId="0" fontId="5" fillId="6" borderId="1" xfId="0" applyFont="1" applyFill="1" applyBorder="1" applyProtection="1"/>
    <xf numFmtId="0" fontId="5" fillId="6" borderId="2" xfId="0" applyFont="1" applyFill="1" applyBorder="1" applyProtection="1"/>
    <xf numFmtId="3" fontId="5" fillId="6" borderId="1" xfId="0" applyNumberFormat="1" applyFont="1" applyFill="1" applyBorder="1" applyProtection="1"/>
    <xf numFmtId="3" fontId="5" fillId="6" borderId="2" xfId="0" applyNumberFormat="1" applyFont="1" applyFill="1" applyBorder="1" applyProtection="1"/>
    <xf numFmtId="164" fontId="5" fillId="6" borderId="23" xfId="1" applyNumberFormat="1" applyFont="1" applyFill="1" applyBorder="1" applyProtection="1"/>
    <xf numFmtId="0" fontId="15" fillId="0" borderId="8" xfId="0" applyFont="1" applyBorder="1" applyAlignment="1" applyProtection="1">
      <alignment horizontal="right"/>
    </xf>
    <xf numFmtId="0" fontId="15" fillId="0" borderId="9" xfId="0" applyFont="1" applyBorder="1" applyProtection="1"/>
    <xf numFmtId="0" fontId="15" fillId="0" borderId="10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11" xfId="0" applyFont="1" applyBorder="1" applyAlignment="1" applyProtection="1">
      <alignment horizontal="right"/>
    </xf>
    <xf numFmtId="0" fontId="15" fillId="0" borderId="12" xfId="0" applyFont="1" applyBorder="1" applyProtection="1"/>
    <xf numFmtId="49" fontId="2" fillId="2" borderId="28" xfId="0" applyNumberFormat="1" applyFont="1" applyFill="1" applyBorder="1" applyAlignment="1" applyProtection="1">
      <alignment horizontal="left" vertical="center" wrapText="1"/>
    </xf>
    <xf numFmtId="49" fontId="2" fillId="2" borderId="7" xfId="0" applyNumberFormat="1" applyFont="1" applyFill="1" applyBorder="1" applyAlignment="1" applyProtection="1">
      <alignment horizontal="left" vertical="center" wrapText="1"/>
    </xf>
    <xf numFmtId="0" fontId="0" fillId="13" borderId="7" xfId="0" applyFill="1" applyBorder="1" applyAlignment="1" applyProtection="1">
      <alignment horizontal="center" vertical="center" wrapText="1"/>
      <protection locked="0"/>
    </xf>
    <xf numFmtId="0" fontId="0" fillId="13" borderId="29" xfId="0" applyFill="1" applyBorder="1" applyAlignment="1" applyProtection="1">
      <alignment horizontal="center" vertical="center" wrapText="1"/>
      <protection locked="0"/>
    </xf>
    <xf numFmtId="49" fontId="2" fillId="2" borderId="38" xfId="0" applyNumberFormat="1" applyFont="1" applyFill="1" applyBorder="1" applyAlignment="1" applyProtection="1">
      <alignment horizontal="left" vertical="center" wrapText="1"/>
    </xf>
    <xf numFmtId="49" fontId="2" fillId="2" borderId="39" xfId="0" applyNumberFormat="1" applyFont="1" applyFill="1" applyBorder="1" applyAlignment="1" applyProtection="1">
      <alignment horizontal="left" vertical="center" wrapText="1"/>
    </xf>
    <xf numFmtId="0" fontId="0" fillId="13" borderId="39" xfId="0" applyFill="1" applyBorder="1" applyAlignment="1" applyProtection="1">
      <alignment horizontal="center" vertical="center" wrapText="1"/>
      <protection locked="0"/>
    </xf>
    <xf numFmtId="0" fontId="0" fillId="13" borderId="40" xfId="0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7" fillId="12" borderId="7" xfId="0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left" vertical="center" wrapText="1" readingOrder="1"/>
    </xf>
    <xf numFmtId="0" fontId="6" fillId="0" borderId="0" xfId="0" applyFont="1" applyAlignment="1" applyProtection="1">
      <alignment horizontal="left" vertical="center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0" borderId="2" xfId="0" applyFont="1" applyFill="1" applyBorder="1" applyAlignment="1" applyProtection="1">
      <alignment horizontal="center" vertical="center" wrapText="1"/>
    </xf>
    <xf numFmtId="0" fontId="3" fillId="10" borderId="3" xfId="0" applyFont="1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18" fillId="13" borderId="7" xfId="2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tueche.direccionfinanz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topLeftCell="A91" workbookViewId="0">
      <selection activeCell="B104" sqref="B104:F116"/>
    </sheetView>
  </sheetViews>
  <sheetFormatPr baseColWidth="10" defaultRowHeight="15" x14ac:dyDescent="0.25"/>
  <cols>
    <col min="3" max="3" width="72.28515625" customWidth="1"/>
    <col min="4" max="5" width="18.42578125" customWidth="1"/>
    <col min="6" max="6" width="23.28515625" customWidth="1"/>
  </cols>
  <sheetData>
    <row r="1" spans="1:9" ht="31.5" customHeight="1" thickBot="1" x14ac:dyDescent="0.3">
      <c r="A1" s="156" t="s">
        <v>110</v>
      </c>
      <c r="B1" s="157"/>
      <c r="C1" s="158"/>
      <c r="D1" s="159" t="s">
        <v>120</v>
      </c>
      <c r="E1" s="160"/>
      <c r="F1" s="161"/>
      <c r="G1" s="1"/>
      <c r="H1" s="2"/>
      <c r="I1" s="2"/>
    </row>
    <row r="2" spans="1:9" ht="18" customHeight="1" x14ac:dyDescent="0.25">
      <c r="A2" s="143" t="s">
        <v>115</v>
      </c>
      <c r="B2" s="144"/>
      <c r="C2" s="144"/>
      <c r="D2" s="145" t="s">
        <v>121</v>
      </c>
      <c r="E2" s="145"/>
      <c r="F2" s="146"/>
      <c r="G2" s="1"/>
      <c r="H2" s="2"/>
      <c r="I2" s="2"/>
    </row>
    <row r="3" spans="1:9" ht="18" customHeight="1" x14ac:dyDescent="0.25">
      <c r="A3" s="143" t="s">
        <v>116</v>
      </c>
      <c r="B3" s="144"/>
      <c r="C3" s="144"/>
      <c r="D3" s="145" t="s">
        <v>122</v>
      </c>
      <c r="E3" s="145"/>
      <c r="F3" s="146"/>
      <c r="G3" s="1"/>
      <c r="H3" s="2"/>
      <c r="I3" s="2"/>
    </row>
    <row r="4" spans="1:9" ht="18" customHeight="1" x14ac:dyDescent="0.25">
      <c r="A4" s="143" t="s">
        <v>117</v>
      </c>
      <c r="B4" s="144"/>
      <c r="C4" s="144"/>
      <c r="D4" s="145" t="s">
        <v>123</v>
      </c>
      <c r="E4" s="145"/>
      <c r="F4" s="146"/>
      <c r="G4" s="1"/>
      <c r="H4" s="2"/>
      <c r="I4" s="2"/>
    </row>
    <row r="5" spans="1:9" ht="18" customHeight="1" x14ac:dyDescent="0.25">
      <c r="A5" s="143" t="s">
        <v>118</v>
      </c>
      <c r="B5" s="144"/>
      <c r="C5" s="144"/>
      <c r="D5" s="162" t="s">
        <v>124</v>
      </c>
      <c r="E5" s="145"/>
      <c r="F5" s="146"/>
      <c r="G5" s="1"/>
      <c r="H5" s="2"/>
      <c r="I5" s="2"/>
    </row>
    <row r="6" spans="1:9" ht="18" customHeight="1" thickBot="1" x14ac:dyDescent="0.3">
      <c r="A6" s="147" t="s">
        <v>119</v>
      </c>
      <c r="B6" s="148"/>
      <c r="C6" s="148"/>
      <c r="D6" s="149">
        <v>722209874</v>
      </c>
      <c r="E6" s="149"/>
      <c r="F6" s="150"/>
      <c r="G6" s="1"/>
      <c r="H6" s="2"/>
      <c r="I6" s="2"/>
    </row>
    <row r="7" spans="1:9" ht="21" x14ac:dyDescent="0.35">
      <c r="A7" s="3"/>
      <c r="B7" s="4"/>
      <c r="C7" s="4"/>
      <c r="D7" s="4"/>
      <c r="E7" s="5"/>
      <c r="F7" s="6"/>
      <c r="G7" s="7"/>
      <c r="H7" s="8"/>
      <c r="I7" s="8"/>
    </row>
    <row r="8" spans="1:9" ht="15.75" x14ac:dyDescent="0.25">
      <c r="A8" s="9"/>
      <c r="B8" s="9"/>
      <c r="C8" s="9"/>
      <c r="D8" s="9"/>
      <c r="E8" s="9"/>
      <c r="F8" s="10"/>
      <c r="G8" s="7"/>
      <c r="H8" s="8"/>
      <c r="I8" s="8"/>
    </row>
    <row r="9" spans="1:9" ht="24" customHeight="1" x14ac:dyDescent="0.4">
      <c r="A9" s="153" t="s">
        <v>0</v>
      </c>
      <c r="B9" s="153"/>
      <c r="C9" s="153"/>
      <c r="D9" s="153"/>
      <c r="E9" s="153"/>
      <c r="F9" s="153"/>
      <c r="G9" s="1"/>
      <c r="H9" s="2"/>
      <c r="I9" s="2"/>
    </row>
    <row r="10" spans="1:9" s="43" customFormat="1" ht="46.5" customHeight="1" x14ac:dyDescent="0.25">
      <c r="A10" s="154" t="s">
        <v>1</v>
      </c>
      <c r="B10" s="154"/>
      <c r="C10" s="154"/>
      <c r="D10" s="154"/>
      <c r="E10" s="154"/>
      <c r="F10" s="154"/>
      <c r="G10" s="41"/>
      <c r="H10" s="42"/>
      <c r="I10" s="42"/>
    </row>
    <row r="11" spans="1:9" s="43" customFormat="1" ht="26.25" customHeight="1" x14ac:dyDescent="0.25">
      <c r="A11" s="155" t="s">
        <v>111</v>
      </c>
      <c r="B11" s="155"/>
      <c r="C11" s="155"/>
      <c r="D11" s="155"/>
      <c r="E11" s="155"/>
      <c r="F11" s="155"/>
      <c r="G11" s="41"/>
      <c r="H11" s="42"/>
      <c r="I11" s="42"/>
    </row>
    <row r="12" spans="1:9" s="43" customFormat="1" ht="36" customHeight="1" x14ac:dyDescent="0.25">
      <c r="A12" s="155" t="s">
        <v>112</v>
      </c>
      <c r="B12" s="155"/>
      <c r="C12" s="155"/>
      <c r="D12" s="155"/>
      <c r="E12" s="155"/>
      <c r="F12" s="155"/>
      <c r="G12" s="41"/>
      <c r="H12" s="42"/>
      <c r="I12" s="42"/>
    </row>
    <row r="13" spans="1:9" ht="16.5" thickBot="1" x14ac:dyDescent="0.3">
      <c r="A13" s="11"/>
      <c r="B13" s="11"/>
      <c r="C13" s="11"/>
      <c r="D13" s="11"/>
      <c r="E13" s="11"/>
      <c r="F13" s="11"/>
      <c r="G13" s="1"/>
      <c r="H13" s="2"/>
      <c r="I13" s="2"/>
    </row>
    <row r="14" spans="1:9" ht="46.5" customHeight="1" thickBot="1" x14ac:dyDescent="0.3">
      <c r="A14" s="151" t="s">
        <v>3</v>
      </c>
      <c r="B14" s="152"/>
      <c r="C14" s="152"/>
      <c r="D14" s="47" t="s">
        <v>114</v>
      </c>
      <c r="E14" s="65" t="s">
        <v>113</v>
      </c>
      <c r="F14" s="75" t="s">
        <v>2</v>
      </c>
      <c r="G14" s="1"/>
      <c r="H14" s="2"/>
      <c r="I14" s="2"/>
    </row>
    <row r="15" spans="1:9" ht="23.25" x14ac:dyDescent="0.35">
      <c r="A15" s="44"/>
      <c r="B15" s="44"/>
      <c r="C15" s="44" t="s">
        <v>4</v>
      </c>
      <c r="D15" s="48"/>
      <c r="E15" s="66"/>
      <c r="F15" s="76"/>
      <c r="G15" s="1"/>
      <c r="H15" s="12"/>
      <c r="I15" s="2"/>
    </row>
    <row r="16" spans="1:9" ht="21" x14ac:dyDescent="0.35">
      <c r="A16" s="13" t="s">
        <v>5</v>
      </c>
      <c r="B16" s="13"/>
      <c r="C16" s="13"/>
      <c r="D16" s="49">
        <f>D17+D20+D38</f>
        <v>1842696</v>
      </c>
      <c r="E16" s="67">
        <f>E17+E20+E38</f>
        <v>1461935</v>
      </c>
      <c r="F16" s="77">
        <f>(D16-E16)/E16</f>
        <v>0.26045002000772949</v>
      </c>
      <c r="G16" s="1"/>
      <c r="H16" s="2"/>
      <c r="I16" s="2"/>
    </row>
    <row r="17" spans="1:9" ht="15.75" x14ac:dyDescent="0.25">
      <c r="A17" s="14" t="s">
        <v>6</v>
      </c>
      <c r="B17" s="14"/>
      <c r="C17" s="14"/>
      <c r="D17" s="50">
        <f>SUM(D18:D19)</f>
        <v>1718707</v>
      </c>
      <c r="E17" s="68">
        <f>SUM(E18:E19)</f>
        <v>1379932</v>
      </c>
      <c r="F17" s="78">
        <f t="shared" ref="F17:F100" si="0">(D17-E17)/E17</f>
        <v>0.24550122759672216</v>
      </c>
      <c r="G17" s="15"/>
      <c r="H17" s="16"/>
      <c r="I17" s="16"/>
    </row>
    <row r="18" spans="1:9" x14ac:dyDescent="0.25">
      <c r="A18" s="2"/>
      <c r="B18" s="17" t="s">
        <v>7</v>
      </c>
      <c r="C18" s="45"/>
      <c r="D18" s="51">
        <v>1712201</v>
      </c>
      <c r="E18" s="69">
        <v>1373056</v>
      </c>
      <c r="F18" s="79">
        <f t="shared" si="0"/>
        <v>0.24700012235480562</v>
      </c>
      <c r="G18" s="1"/>
      <c r="H18" s="2"/>
      <c r="I18" s="2"/>
    </row>
    <row r="19" spans="1:9" x14ac:dyDescent="0.25">
      <c r="A19" s="2"/>
      <c r="B19" s="17" t="s">
        <v>8</v>
      </c>
      <c r="C19" s="45"/>
      <c r="D19" s="51">
        <v>6506</v>
      </c>
      <c r="E19" s="69">
        <v>6876</v>
      </c>
      <c r="F19" s="79">
        <f t="shared" si="0"/>
        <v>-5.3810354857475276E-2</v>
      </c>
      <c r="G19" s="1"/>
      <c r="H19" s="2"/>
      <c r="I19" s="2"/>
    </row>
    <row r="20" spans="1:9" ht="15.75" x14ac:dyDescent="0.25">
      <c r="A20" s="14" t="s">
        <v>9</v>
      </c>
      <c r="B20" s="14"/>
      <c r="C20" s="14"/>
      <c r="D20" s="52">
        <f>D21+D25+D37</f>
        <v>122637</v>
      </c>
      <c r="E20" s="53">
        <f>E21+E25+E37</f>
        <v>80651</v>
      </c>
      <c r="F20" s="80">
        <f t="shared" si="0"/>
        <v>0.52058870937744106</v>
      </c>
      <c r="G20" s="15"/>
      <c r="H20" s="16"/>
      <c r="I20" s="16"/>
    </row>
    <row r="21" spans="1:9" x14ac:dyDescent="0.25">
      <c r="A21" s="2"/>
      <c r="B21" s="18" t="s">
        <v>10</v>
      </c>
      <c r="C21" s="19"/>
      <c r="D21" s="54">
        <f>SUM(D22:D24)</f>
        <v>21093</v>
      </c>
      <c r="E21" s="70">
        <f>SUM(E22:E24)</f>
        <v>13439</v>
      </c>
      <c r="F21" s="79">
        <f t="shared" si="0"/>
        <v>0.56953642384105962</v>
      </c>
      <c r="G21" s="1"/>
      <c r="H21" s="2"/>
      <c r="I21" s="2"/>
    </row>
    <row r="22" spans="1:9" x14ac:dyDescent="0.25">
      <c r="A22" s="2"/>
      <c r="B22" s="20"/>
      <c r="C22" s="21" t="s">
        <v>11</v>
      </c>
      <c r="D22" s="51">
        <v>21093</v>
      </c>
      <c r="E22" s="69">
        <v>13439</v>
      </c>
      <c r="F22" s="79">
        <f t="shared" si="0"/>
        <v>0.56953642384105962</v>
      </c>
      <c r="G22" s="1"/>
      <c r="H22" s="2"/>
      <c r="I22" s="2"/>
    </row>
    <row r="23" spans="1:9" x14ac:dyDescent="0.25">
      <c r="A23" s="2"/>
      <c r="B23" s="20"/>
      <c r="C23" s="21" t="s">
        <v>12</v>
      </c>
      <c r="D23" s="51">
        <v>0</v>
      </c>
      <c r="E23" s="69">
        <v>0</v>
      </c>
      <c r="F23" s="79" t="e">
        <f t="shared" si="0"/>
        <v>#DIV/0!</v>
      </c>
      <c r="G23" s="1"/>
      <c r="H23" s="2"/>
      <c r="I23" s="2"/>
    </row>
    <row r="24" spans="1:9" x14ac:dyDescent="0.25">
      <c r="A24" s="2"/>
      <c r="B24" s="22"/>
      <c r="C24" s="23" t="s">
        <v>13</v>
      </c>
      <c r="D24" s="51">
        <v>0</v>
      </c>
      <c r="E24" s="69">
        <v>0</v>
      </c>
      <c r="F24" s="79" t="e">
        <f t="shared" si="0"/>
        <v>#DIV/0!</v>
      </c>
      <c r="G24" s="1"/>
      <c r="H24" s="2"/>
      <c r="I24" s="2"/>
    </row>
    <row r="25" spans="1:9" x14ac:dyDescent="0.25">
      <c r="A25" s="2"/>
      <c r="B25" s="18" t="s">
        <v>14</v>
      </c>
      <c r="C25" s="19"/>
      <c r="D25" s="55">
        <f>SUM(D26:D36)</f>
        <v>101544</v>
      </c>
      <c r="E25" s="71">
        <f>SUM(E26:E36)</f>
        <v>67212</v>
      </c>
      <c r="F25" s="81">
        <f t="shared" si="0"/>
        <v>0.51080164256382787</v>
      </c>
      <c r="G25" s="1"/>
      <c r="H25" s="2"/>
      <c r="I25" s="2"/>
    </row>
    <row r="26" spans="1:9" x14ac:dyDescent="0.25">
      <c r="A26" s="24"/>
      <c r="B26" s="25"/>
      <c r="C26" s="46" t="s">
        <v>15</v>
      </c>
      <c r="D26" s="56"/>
      <c r="E26" s="72"/>
      <c r="F26" s="82" t="e">
        <f t="shared" si="0"/>
        <v>#DIV/0!</v>
      </c>
      <c r="G26" s="1"/>
      <c r="H26" s="2"/>
      <c r="I26" s="2"/>
    </row>
    <row r="27" spans="1:9" x14ac:dyDescent="0.25">
      <c r="A27" s="2"/>
      <c r="B27" s="137" t="s">
        <v>16</v>
      </c>
      <c r="C27" s="138" t="s">
        <v>17</v>
      </c>
      <c r="D27" s="51">
        <v>41</v>
      </c>
      <c r="E27" s="69">
        <v>844</v>
      </c>
      <c r="F27" s="79"/>
      <c r="G27" s="26"/>
      <c r="H27" s="2"/>
      <c r="I27" s="2"/>
    </row>
    <row r="28" spans="1:9" x14ac:dyDescent="0.25">
      <c r="A28" s="2"/>
      <c r="B28" s="139" t="s">
        <v>18</v>
      </c>
      <c r="C28" s="140" t="s">
        <v>19</v>
      </c>
      <c r="D28" s="51">
        <v>0</v>
      </c>
      <c r="E28" s="69">
        <v>0</v>
      </c>
      <c r="F28" s="79"/>
      <c r="G28" s="26"/>
      <c r="H28" s="2"/>
      <c r="I28" s="2"/>
    </row>
    <row r="29" spans="1:9" x14ac:dyDescent="0.25">
      <c r="A29" s="2"/>
      <c r="B29" s="139" t="s">
        <v>20</v>
      </c>
      <c r="C29" s="140" t="s">
        <v>21</v>
      </c>
      <c r="D29" s="51">
        <v>0</v>
      </c>
      <c r="E29" s="69">
        <v>0</v>
      </c>
      <c r="F29" s="79"/>
      <c r="G29" s="26"/>
      <c r="H29" s="2"/>
      <c r="I29" s="2"/>
    </row>
    <row r="30" spans="1:9" x14ac:dyDescent="0.25">
      <c r="A30" s="2"/>
      <c r="B30" s="139" t="s">
        <v>22</v>
      </c>
      <c r="C30" s="140" t="s">
        <v>23</v>
      </c>
      <c r="D30" s="51">
        <v>0</v>
      </c>
      <c r="E30" s="69">
        <v>0</v>
      </c>
      <c r="F30" s="79"/>
      <c r="G30" s="26"/>
      <c r="H30" s="2"/>
      <c r="I30" s="2"/>
    </row>
    <row r="31" spans="1:9" x14ac:dyDescent="0.25">
      <c r="A31" s="2"/>
      <c r="B31" s="139" t="s">
        <v>24</v>
      </c>
      <c r="C31" s="140" t="s">
        <v>25</v>
      </c>
      <c r="D31" s="51">
        <v>45298</v>
      </c>
      <c r="E31" s="69">
        <v>12507</v>
      </c>
      <c r="F31" s="79"/>
      <c r="G31" s="26"/>
      <c r="H31" s="2"/>
      <c r="I31" s="2"/>
    </row>
    <row r="32" spans="1:9" x14ac:dyDescent="0.25">
      <c r="A32" s="2"/>
      <c r="B32" s="139" t="s">
        <v>26</v>
      </c>
      <c r="C32" s="140" t="s">
        <v>27</v>
      </c>
      <c r="D32" s="51">
        <v>0</v>
      </c>
      <c r="E32" s="69">
        <v>0</v>
      </c>
      <c r="F32" s="79"/>
      <c r="G32" s="26"/>
      <c r="H32" s="2"/>
      <c r="I32" s="2"/>
    </row>
    <row r="33" spans="1:9" x14ac:dyDescent="0.25">
      <c r="A33" s="2"/>
      <c r="B33" s="139" t="s">
        <v>28</v>
      </c>
      <c r="C33" s="140" t="s">
        <v>29</v>
      </c>
      <c r="D33" s="51">
        <v>0</v>
      </c>
      <c r="E33" s="69">
        <v>0</v>
      </c>
      <c r="F33" s="79"/>
      <c r="G33" s="26"/>
      <c r="H33" s="2"/>
      <c r="I33" s="2"/>
    </row>
    <row r="34" spans="1:9" x14ac:dyDescent="0.25">
      <c r="A34" s="2"/>
      <c r="B34" s="139" t="s">
        <v>30</v>
      </c>
      <c r="C34" s="140" t="s">
        <v>31</v>
      </c>
      <c r="D34" s="51">
        <v>56205</v>
      </c>
      <c r="E34" s="69">
        <v>53861</v>
      </c>
      <c r="F34" s="79"/>
      <c r="G34" s="26"/>
      <c r="H34" s="2"/>
      <c r="I34" s="2"/>
    </row>
    <row r="35" spans="1:9" x14ac:dyDescent="0.25">
      <c r="A35" s="2"/>
      <c r="B35" s="139" t="s">
        <v>32</v>
      </c>
      <c r="C35" s="140" t="s">
        <v>33</v>
      </c>
      <c r="D35" s="51">
        <v>0</v>
      </c>
      <c r="E35" s="69">
        <v>0</v>
      </c>
      <c r="F35" s="79"/>
      <c r="G35" s="26"/>
      <c r="H35" s="2"/>
      <c r="I35" s="2"/>
    </row>
    <row r="36" spans="1:9" x14ac:dyDescent="0.25">
      <c r="A36" s="2"/>
      <c r="B36" s="141" t="s">
        <v>34</v>
      </c>
      <c r="C36" s="142" t="s">
        <v>35</v>
      </c>
      <c r="D36" s="51">
        <v>0</v>
      </c>
      <c r="E36" s="69">
        <v>0</v>
      </c>
      <c r="F36" s="79"/>
      <c r="G36" s="26"/>
      <c r="H36" s="2"/>
      <c r="I36" s="2"/>
    </row>
    <row r="37" spans="1:9" x14ac:dyDescent="0.25">
      <c r="A37" s="2"/>
      <c r="B37" s="27" t="s">
        <v>36</v>
      </c>
      <c r="C37" s="28"/>
      <c r="D37" s="51">
        <v>0</v>
      </c>
      <c r="E37" s="69">
        <v>0</v>
      </c>
      <c r="F37" s="79" t="e">
        <f t="shared" si="0"/>
        <v>#DIV/0!</v>
      </c>
      <c r="G37" s="1"/>
      <c r="H37" s="2"/>
      <c r="I37" s="2"/>
    </row>
    <row r="38" spans="1:9" ht="15.75" x14ac:dyDescent="0.25">
      <c r="A38" s="14" t="s">
        <v>37</v>
      </c>
      <c r="B38" s="14"/>
      <c r="C38" s="14"/>
      <c r="D38" s="52">
        <f>D39</f>
        <v>1352</v>
      </c>
      <c r="E38" s="53">
        <f>E39</f>
        <v>1352</v>
      </c>
      <c r="F38" s="80">
        <f t="shared" si="0"/>
        <v>0</v>
      </c>
      <c r="G38" s="15"/>
      <c r="H38" s="16"/>
      <c r="I38" s="16"/>
    </row>
    <row r="39" spans="1:9" x14ac:dyDescent="0.25">
      <c r="A39" s="2"/>
      <c r="B39" s="27" t="s">
        <v>38</v>
      </c>
      <c r="C39" s="28"/>
      <c r="D39" s="51">
        <v>1352</v>
      </c>
      <c r="E39" s="69">
        <v>1352</v>
      </c>
      <c r="F39" s="79">
        <f t="shared" si="0"/>
        <v>0</v>
      </c>
      <c r="G39" s="1"/>
      <c r="H39" s="2"/>
      <c r="I39" s="2"/>
    </row>
    <row r="40" spans="1:9" ht="21" x14ac:dyDescent="0.35">
      <c r="A40" s="13" t="s">
        <v>39</v>
      </c>
      <c r="B40" s="13"/>
      <c r="C40" s="13"/>
      <c r="D40" s="57">
        <f>D41+D44+D52</f>
        <v>3551220</v>
      </c>
      <c r="E40" s="58">
        <f>E41+E44+E52</f>
        <v>3202402</v>
      </c>
      <c r="F40" s="77">
        <f t="shared" si="0"/>
        <v>0.10892386402456657</v>
      </c>
      <c r="G40" s="15"/>
      <c r="H40" s="29"/>
      <c r="I40" s="29"/>
    </row>
    <row r="41" spans="1:9" ht="15.75" x14ac:dyDescent="0.25">
      <c r="A41" s="14" t="s">
        <v>9</v>
      </c>
      <c r="B41" s="14"/>
      <c r="C41" s="14"/>
      <c r="D41" s="52">
        <f>SUM(D42:D43)</f>
        <v>11845</v>
      </c>
      <c r="E41" s="53">
        <f>SUM(E42:E43)</f>
        <v>11845</v>
      </c>
      <c r="F41" s="80">
        <f t="shared" si="0"/>
        <v>0</v>
      </c>
      <c r="G41" s="15"/>
      <c r="H41" s="16"/>
      <c r="I41" s="16"/>
    </row>
    <row r="42" spans="1:9" x14ac:dyDescent="0.25">
      <c r="A42" s="2"/>
      <c r="B42" s="27" t="s">
        <v>40</v>
      </c>
      <c r="C42" s="28"/>
      <c r="D42" s="51">
        <v>6030</v>
      </c>
      <c r="E42" s="69">
        <v>6030</v>
      </c>
      <c r="F42" s="79">
        <f t="shared" si="0"/>
        <v>0</v>
      </c>
      <c r="G42" s="1"/>
      <c r="H42" s="2"/>
      <c r="I42" s="2"/>
    </row>
    <row r="43" spans="1:9" x14ac:dyDescent="0.25">
      <c r="A43" s="2"/>
      <c r="B43" s="30" t="s">
        <v>41</v>
      </c>
      <c r="C43" s="23"/>
      <c r="D43" s="51">
        <v>5815</v>
      </c>
      <c r="E43" s="69">
        <v>5815</v>
      </c>
      <c r="F43" s="79">
        <f t="shared" si="0"/>
        <v>0</v>
      </c>
      <c r="G43" s="1"/>
      <c r="H43" s="2"/>
      <c r="I43" s="2"/>
    </row>
    <row r="44" spans="1:9" ht="15.75" x14ac:dyDescent="0.25">
      <c r="A44" s="14" t="s">
        <v>42</v>
      </c>
      <c r="B44" s="14"/>
      <c r="C44" s="14"/>
      <c r="D44" s="52">
        <f>SUM(D45:D51)</f>
        <v>3534770</v>
      </c>
      <c r="E44" s="53">
        <f>SUM(E45:E51)</f>
        <v>3185952</v>
      </c>
      <c r="F44" s="80">
        <f t="shared" si="0"/>
        <v>0.10948626972408874</v>
      </c>
      <c r="G44" s="15"/>
      <c r="H44" s="16"/>
      <c r="I44" s="16"/>
    </row>
    <row r="45" spans="1:9" x14ac:dyDescent="0.25">
      <c r="A45" s="2"/>
      <c r="B45" s="18" t="s">
        <v>43</v>
      </c>
      <c r="C45" s="19"/>
      <c r="D45" s="51">
        <v>3709030</v>
      </c>
      <c r="E45" s="69">
        <v>3477991</v>
      </c>
      <c r="F45" s="79">
        <f t="shared" si="0"/>
        <v>6.6428866549683427E-2</v>
      </c>
      <c r="G45" s="1"/>
      <c r="H45" s="2"/>
      <c r="I45" s="2"/>
    </row>
    <row r="46" spans="1:9" x14ac:dyDescent="0.25">
      <c r="A46" s="2"/>
      <c r="B46" s="27" t="s">
        <v>44</v>
      </c>
      <c r="C46" s="28"/>
      <c r="D46" s="51">
        <v>140281</v>
      </c>
      <c r="E46" s="69">
        <v>136461</v>
      </c>
      <c r="F46" s="79">
        <f t="shared" si="0"/>
        <v>2.7993346084229195E-2</v>
      </c>
      <c r="G46" s="1"/>
      <c r="H46" s="2"/>
      <c r="I46" s="2"/>
    </row>
    <row r="47" spans="1:9" x14ac:dyDescent="0.25">
      <c r="A47" s="2"/>
      <c r="B47" s="31" t="s">
        <v>45</v>
      </c>
      <c r="C47" s="21"/>
      <c r="D47" s="51">
        <v>0</v>
      </c>
      <c r="E47" s="69">
        <v>0</v>
      </c>
      <c r="F47" s="79" t="e">
        <f t="shared" si="0"/>
        <v>#DIV/0!</v>
      </c>
      <c r="G47" s="1"/>
      <c r="H47" s="2"/>
      <c r="I47" s="2"/>
    </row>
    <row r="48" spans="1:9" x14ac:dyDescent="0.25">
      <c r="A48" s="2"/>
      <c r="B48" s="27" t="s">
        <v>46</v>
      </c>
      <c r="C48" s="28"/>
      <c r="D48" s="51">
        <v>0</v>
      </c>
      <c r="E48" s="69">
        <v>0</v>
      </c>
      <c r="F48" s="79" t="e">
        <f t="shared" si="0"/>
        <v>#DIV/0!</v>
      </c>
      <c r="G48" s="1"/>
      <c r="H48" s="2"/>
      <c r="I48" s="2"/>
    </row>
    <row r="49" spans="1:9" x14ac:dyDescent="0.25">
      <c r="A49" s="2"/>
      <c r="B49" s="31" t="s">
        <v>47</v>
      </c>
      <c r="C49" s="21"/>
      <c r="D49" s="51">
        <v>0</v>
      </c>
      <c r="E49" s="69">
        <v>0</v>
      </c>
      <c r="F49" s="79" t="e">
        <f t="shared" si="0"/>
        <v>#DIV/0!</v>
      </c>
      <c r="G49" s="1"/>
      <c r="H49" s="2"/>
      <c r="I49" s="2"/>
    </row>
    <row r="50" spans="1:9" x14ac:dyDescent="0.25">
      <c r="A50" s="2"/>
      <c r="B50" s="27" t="s">
        <v>48</v>
      </c>
      <c r="C50" s="28"/>
      <c r="D50" s="51">
        <v>0</v>
      </c>
      <c r="E50" s="69">
        <v>0</v>
      </c>
      <c r="F50" s="79" t="e">
        <f t="shared" si="0"/>
        <v>#DIV/0!</v>
      </c>
      <c r="G50" s="1"/>
      <c r="H50" s="2"/>
      <c r="I50" s="2"/>
    </row>
    <row r="51" spans="1:9" x14ac:dyDescent="0.25">
      <c r="A51" s="2"/>
      <c r="B51" s="30" t="s">
        <v>49</v>
      </c>
      <c r="C51" s="23"/>
      <c r="D51" s="51">
        <v>-314541</v>
      </c>
      <c r="E51" s="69">
        <v>-428500</v>
      </c>
      <c r="F51" s="79">
        <f t="shared" si="0"/>
        <v>-0.26594865810968493</v>
      </c>
      <c r="G51" s="1"/>
      <c r="H51" s="2"/>
      <c r="I51" s="2"/>
    </row>
    <row r="52" spans="1:9" ht="15.75" x14ac:dyDescent="0.25">
      <c r="A52" s="14" t="s">
        <v>50</v>
      </c>
      <c r="B52" s="14"/>
      <c r="C52" s="14"/>
      <c r="D52" s="52">
        <f>SUM(D53:D58)+D60</f>
        <v>4605</v>
      </c>
      <c r="E52" s="53">
        <f>SUM(E53:E58)+E60</f>
        <v>4605</v>
      </c>
      <c r="F52" s="80">
        <f t="shared" si="0"/>
        <v>0</v>
      </c>
      <c r="G52" s="15"/>
      <c r="H52" s="16"/>
      <c r="I52" s="16"/>
    </row>
    <row r="53" spans="1:9" x14ac:dyDescent="0.25">
      <c r="A53" s="2"/>
      <c r="B53" s="27" t="s">
        <v>51</v>
      </c>
      <c r="C53" s="28"/>
      <c r="D53" s="51">
        <v>0</v>
      </c>
      <c r="E53" s="69">
        <v>0</v>
      </c>
      <c r="F53" s="79" t="e">
        <f t="shared" si="0"/>
        <v>#DIV/0!</v>
      </c>
      <c r="G53" s="1"/>
      <c r="H53" s="2"/>
      <c r="I53" s="2"/>
    </row>
    <row r="54" spans="1:9" x14ac:dyDescent="0.25">
      <c r="A54" s="2"/>
      <c r="B54" s="27" t="s">
        <v>52</v>
      </c>
      <c r="C54" s="28"/>
      <c r="D54" s="51">
        <v>0</v>
      </c>
      <c r="E54" s="69">
        <v>0</v>
      </c>
      <c r="F54" s="79" t="e">
        <f t="shared" si="0"/>
        <v>#DIV/0!</v>
      </c>
      <c r="G54" s="1"/>
      <c r="H54" s="2"/>
      <c r="I54" s="2"/>
    </row>
    <row r="55" spans="1:9" x14ac:dyDescent="0.25">
      <c r="A55" s="2"/>
      <c r="B55" s="27" t="s">
        <v>53</v>
      </c>
      <c r="C55" s="28"/>
      <c r="D55" s="51">
        <v>0</v>
      </c>
      <c r="E55" s="69">
        <v>0</v>
      </c>
      <c r="F55" s="79" t="e">
        <f t="shared" si="0"/>
        <v>#DIV/0!</v>
      </c>
      <c r="G55" s="1"/>
      <c r="H55" s="2"/>
      <c r="I55" s="2"/>
    </row>
    <row r="56" spans="1:9" x14ac:dyDescent="0.25">
      <c r="A56" s="2"/>
      <c r="B56" s="27" t="s">
        <v>54</v>
      </c>
      <c r="C56" s="28"/>
      <c r="D56" s="51">
        <v>0</v>
      </c>
      <c r="E56" s="69">
        <v>0</v>
      </c>
      <c r="F56" s="79" t="e">
        <f t="shared" si="0"/>
        <v>#DIV/0!</v>
      </c>
      <c r="G56" s="1"/>
      <c r="H56" s="2"/>
      <c r="I56" s="2"/>
    </row>
    <row r="57" spans="1:9" x14ac:dyDescent="0.25">
      <c r="A57" s="2"/>
      <c r="B57" s="27" t="s">
        <v>55</v>
      </c>
      <c r="C57" s="28"/>
      <c r="D57" s="51">
        <v>3412</v>
      </c>
      <c r="E57" s="69">
        <v>3412</v>
      </c>
      <c r="F57" s="79">
        <f t="shared" si="0"/>
        <v>0</v>
      </c>
      <c r="G57" s="1"/>
      <c r="H57" s="2"/>
      <c r="I57" s="2"/>
    </row>
    <row r="58" spans="1:9" x14ac:dyDescent="0.25">
      <c r="A58" s="2"/>
      <c r="B58" s="18" t="s">
        <v>56</v>
      </c>
      <c r="C58" s="19"/>
      <c r="D58" s="54">
        <v>1193</v>
      </c>
      <c r="E58" s="70">
        <v>1193</v>
      </c>
      <c r="F58" s="79">
        <f t="shared" si="0"/>
        <v>0</v>
      </c>
      <c r="G58" s="1"/>
      <c r="H58" s="2"/>
      <c r="I58" s="2"/>
    </row>
    <row r="59" spans="1:9" x14ac:dyDescent="0.25">
      <c r="A59" s="2"/>
      <c r="B59" s="22"/>
      <c r="C59" s="23" t="s">
        <v>57</v>
      </c>
      <c r="D59" s="51">
        <v>1193</v>
      </c>
      <c r="E59" s="69">
        <v>1193</v>
      </c>
      <c r="F59" s="79">
        <f t="shared" si="0"/>
        <v>0</v>
      </c>
      <c r="G59" s="1"/>
      <c r="H59" s="2"/>
      <c r="I59" s="2"/>
    </row>
    <row r="60" spans="1:9" ht="15.75" thickBot="1" x14ac:dyDescent="0.3">
      <c r="A60" s="2"/>
      <c r="B60" s="18" t="s">
        <v>58</v>
      </c>
      <c r="C60" s="19"/>
      <c r="D60" s="120"/>
      <c r="E60" s="73"/>
      <c r="F60" s="81" t="e">
        <f t="shared" si="0"/>
        <v>#DIV/0!</v>
      </c>
      <c r="G60" s="1"/>
      <c r="H60" s="2"/>
      <c r="I60" s="2"/>
    </row>
    <row r="61" spans="1:9" ht="21.75" thickBot="1" x14ac:dyDescent="0.4">
      <c r="A61" s="132" t="s">
        <v>59</v>
      </c>
      <c r="B61" s="133"/>
      <c r="C61" s="133"/>
      <c r="D61" s="134">
        <f>D16+D40</f>
        <v>5393916</v>
      </c>
      <c r="E61" s="135">
        <f>E16+E40</f>
        <v>4664337</v>
      </c>
      <c r="F61" s="136">
        <f t="shared" si="0"/>
        <v>0.1564164424654565</v>
      </c>
      <c r="G61" s="15"/>
      <c r="H61" s="29"/>
      <c r="I61" s="29"/>
    </row>
    <row r="62" spans="1:9" ht="21" x14ac:dyDescent="0.35">
      <c r="A62" s="59"/>
      <c r="B62" s="60"/>
      <c r="C62" s="60" t="s">
        <v>60</v>
      </c>
      <c r="D62" s="105"/>
      <c r="E62" s="106"/>
      <c r="F62" s="83"/>
      <c r="G62" s="15"/>
      <c r="H62" s="29"/>
      <c r="I62" s="29"/>
    </row>
    <row r="63" spans="1:9" ht="21" x14ac:dyDescent="0.35">
      <c r="A63" s="61" t="s">
        <v>61</v>
      </c>
      <c r="B63" s="62"/>
      <c r="C63" s="62"/>
      <c r="D63" s="107">
        <f>D64+D82</f>
        <v>373306</v>
      </c>
      <c r="E63" s="108">
        <f>E64+E82</f>
        <v>548465</v>
      </c>
      <c r="F63" s="84">
        <f t="shared" si="0"/>
        <v>-0.31936222001403919</v>
      </c>
      <c r="G63" s="15"/>
      <c r="H63" s="29"/>
      <c r="I63" s="29"/>
    </row>
    <row r="64" spans="1:9" ht="16.5" thickBot="1" x14ac:dyDescent="0.3">
      <c r="A64" s="63" t="s">
        <v>62</v>
      </c>
      <c r="B64" s="64"/>
      <c r="C64" s="64"/>
      <c r="D64" s="109">
        <f>D65+D68</f>
        <v>148108</v>
      </c>
      <c r="E64" s="110">
        <f>E65+E68</f>
        <v>320657</v>
      </c>
      <c r="F64" s="85">
        <f t="shared" si="0"/>
        <v>-0.53811081623042689</v>
      </c>
      <c r="G64" s="15"/>
      <c r="H64" s="16"/>
      <c r="I64" s="16"/>
    </row>
    <row r="65" spans="1:9" x14ac:dyDescent="0.25">
      <c r="A65" s="89"/>
      <c r="B65" s="31" t="s">
        <v>63</v>
      </c>
      <c r="C65" s="21"/>
      <c r="D65" s="111">
        <f>SUM(D66:D67)</f>
        <v>4932</v>
      </c>
      <c r="E65" s="112">
        <f>SUM(E66:E67)</f>
        <v>74854</v>
      </c>
      <c r="F65" s="86">
        <f t="shared" si="0"/>
        <v>-0.9341117375156972</v>
      </c>
      <c r="G65" s="1"/>
      <c r="H65" s="2"/>
      <c r="I65" s="2"/>
    </row>
    <row r="66" spans="1:9" x14ac:dyDescent="0.25">
      <c r="A66" s="89"/>
      <c r="B66" s="20"/>
      <c r="C66" s="21" t="s">
        <v>64</v>
      </c>
      <c r="D66" s="51">
        <v>4932</v>
      </c>
      <c r="E66" s="113">
        <v>74854</v>
      </c>
      <c r="F66" s="79">
        <f t="shared" si="0"/>
        <v>-0.9341117375156972</v>
      </c>
      <c r="G66" s="1"/>
      <c r="H66" s="2"/>
      <c r="I66" s="2"/>
    </row>
    <row r="67" spans="1:9" x14ac:dyDescent="0.25">
      <c r="A67" s="89"/>
      <c r="B67" s="22"/>
      <c r="C67" s="23" t="s">
        <v>65</v>
      </c>
      <c r="D67" s="51">
        <v>0</v>
      </c>
      <c r="E67" s="113">
        <v>0</v>
      </c>
      <c r="F67" s="79" t="e">
        <f t="shared" si="0"/>
        <v>#DIV/0!</v>
      </c>
      <c r="G67" s="1"/>
      <c r="H67" s="2"/>
      <c r="I67" s="2"/>
    </row>
    <row r="68" spans="1:9" x14ac:dyDescent="0.25">
      <c r="A68" s="89"/>
      <c r="B68" s="18" t="s">
        <v>66</v>
      </c>
      <c r="C68" s="19"/>
      <c r="D68" s="114">
        <f>SUM(D69:D81)</f>
        <v>143176</v>
      </c>
      <c r="E68" s="115">
        <f>SUM(E69:E81)</f>
        <v>245803</v>
      </c>
      <c r="F68" s="81">
        <f t="shared" si="0"/>
        <v>-0.41751728009829009</v>
      </c>
      <c r="H68" s="2"/>
      <c r="I68" s="2"/>
    </row>
    <row r="69" spans="1:9" x14ac:dyDescent="0.25">
      <c r="A69" s="90"/>
      <c r="B69" s="32"/>
      <c r="C69" s="46" t="s">
        <v>67</v>
      </c>
      <c r="D69" s="56"/>
      <c r="E69" s="116"/>
      <c r="F69" s="82" t="e">
        <f t="shared" si="0"/>
        <v>#DIV/0!</v>
      </c>
      <c r="G69" s="1"/>
      <c r="H69" s="2"/>
      <c r="I69" s="2"/>
    </row>
    <row r="70" spans="1:9" x14ac:dyDescent="0.25">
      <c r="A70" s="89"/>
      <c r="B70" s="139" t="s">
        <v>68</v>
      </c>
      <c r="C70" s="140" t="s">
        <v>69</v>
      </c>
      <c r="D70" s="51">
        <v>52871</v>
      </c>
      <c r="E70" s="113">
        <v>56968</v>
      </c>
      <c r="F70" s="82">
        <f t="shared" si="0"/>
        <v>-7.1917567757337458E-2</v>
      </c>
      <c r="G70" s="26"/>
      <c r="H70" s="2"/>
      <c r="I70" s="2"/>
    </row>
    <row r="71" spans="1:9" x14ac:dyDescent="0.25">
      <c r="A71" s="89"/>
      <c r="B71" s="139" t="s">
        <v>70</v>
      </c>
      <c r="C71" s="140" t="s">
        <v>71</v>
      </c>
      <c r="D71" s="51">
        <v>18764</v>
      </c>
      <c r="E71" s="113">
        <v>123065</v>
      </c>
      <c r="F71" s="82">
        <f t="shared" si="0"/>
        <v>-0.84752772924877096</v>
      </c>
      <c r="G71" s="26"/>
      <c r="H71" s="2"/>
      <c r="I71" s="2"/>
    </row>
    <row r="72" spans="1:9" x14ac:dyDescent="0.25">
      <c r="A72" s="89"/>
      <c r="B72" s="139" t="s">
        <v>72</v>
      </c>
      <c r="C72" s="140" t="s">
        <v>73</v>
      </c>
      <c r="D72" s="51">
        <v>0</v>
      </c>
      <c r="E72" s="113">
        <v>0</v>
      </c>
      <c r="F72" s="82" t="e">
        <f t="shared" si="0"/>
        <v>#DIV/0!</v>
      </c>
      <c r="G72" s="26"/>
      <c r="H72" s="2"/>
      <c r="I72" s="2"/>
    </row>
    <row r="73" spans="1:9" x14ac:dyDescent="0.25">
      <c r="A73" s="89"/>
      <c r="B73" s="139" t="s">
        <v>74</v>
      </c>
      <c r="C73" s="140" t="s">
        <v>75</v>
      </c>
      <c r="D73" s="51">
        <v>0</v>
      </c>
      <c r="E73" s="113">
        <v>33936</v>
      </c>
      <c r="F73" s="82">
        <f t="shared" si="0"/>
        <v>-1</v>
      </c>
      <c r="G73" s="26"/>
      <c r="H73" s="2"/>
      <c r="I73" s="2"/>
    </row>
    <row r="74" spans="1:9" x14ac:dyDescent="0.25">
      <c r="A74" s="89"/>
      <c r="B74" s="139" t="s">
        <v>76</v>
      </c>
      <c r="C74" s="140" t="s">
        <v>77</v>
      </c>
      <c r="D74" s="51">
        <v>0</v>
      </c>
      <c r="E74" s="113">
        <v>0</v>
      </c>
      <c r="F74" s="82" t="e">
        <f t="shared" si="0"/>
        <v>#DIV/0!</v>
      </c>
      <c r="G74" s="26"/>
      <c r="H74" s="2"/>
      <c r="I74" s="2"/>
    </row>
    <row r="75" spans="1:9" x14ac:dyDescent="0.25">
      <c r="A75" s="89"/>
      <c r="B75" s="139" t="s">
        <v>78</v>
      </c>
      <c r="C75" s="140" t="s">
        <v>79</v>
      </c>
      <c r="D75" s="51">
        <v>2129</v>
      </c>
      <c r="E75" s="113">
        <v>1509</v>
      </c>
      <c r="F75" s="82">
        <f t="shared" si="0"/>
        <v>0.41086812458581845</v>
      </c>
      <c r="G75" s="26"/>
      <c r="H75" s="2"/>
      <c r="I75" s="2"/>
    </row>
    <row r="76" spans="1:9" x14ac:dyDescent="0.25">
      <c r="A76" s="89"/>
      <c r="B76" s="139" t="s">
        <v>80</v>
      </c>
      <c r="C76" s="140" t="s">
        <v>81</v>
      </c>
      <c r="D76" s="51">
        <v>252</v>
      </c>
      <c r="E76" s="113">
        <v>4393</v>
      </c>
      <c r="F76" s="82">
        <f t="shared" si="0"/>
        <v>-0.9426360118370134</v>
      </c>
      <c r="G76" s="26"/>
      <c r="H76" s="2"/>
      <c r="I76" s="2"/>
    </row>
    <row r="77" spans="1:9" x14ac:dyDescent="0.25">
      <c r="A77" s="89"/>
      <c r="B77" s="139" t="s">
        <v>82</v>
      </c>
      <c r="C77" s="140" t="s">
        <v>83</v>
      </c>
      <c r="D77" s="51">
        <v>0</v>
      </c>
      <c r="E77" s="113">
        <v>0</v>
      </c>
      <c r="F77" s="82" t="e">
        <f t="shared" si="0"/>
        <v>#DIV/0!</v>
      </c>
      <c r="G77" s="26"/>
      <c r="H77" s="2"/>
      <c r="I77" s="2"/>
    </row>
    <row r="78" spans="1:9" x14ac:dyDescent="0.25">
      <c r="A78" s="89"/>
      <c r="B78" s="139" t="s">
        <v>84</v>
      </c>
      <c r="C78" s="140" t="s">
        <v>85</v>
      </c>
      <c r="D78" s="51">
        <v>64848</v>
      </c>
      <c r="E78" s="113">
        <v>8180</v>
      </c>
      <c r="F78" s="82">
        <f t="shared" si="0"/>
        <v>6.9276283618581909</v>
      </c>
      <c r="G78" s="26"/>
      <c r="H78" s="2"/>
      <c r="I78" s="2"/>
    </row>
    <row r="79" spans="1:9" x14ac:dyDescent="0.25">
      <c r="A79" s="89"/>
      <c r="B79" s="139" t="s">
        <v>86</v>
      </c>
      <c r="C79" s="140" t="s">
        <v>87</v>
      </c>
      <c r="D79" s="51">
        <v>0</v>
      </c>
      <c r="E79" s="113">
        <v>0</v>
      </c>
      <c r="F79" s="82" t="e">
        <f t="shared" si="0"/>
        <v>#DIV/0!</v>
      </c>
      <c r="G79" s="26"/>
      <c r="H79" s="2"/>
      <c r="I79" s="2"/>
    </row>
    <row r="80" spans="1:9" x14ac:dyDescent="0.25">
      <c r="A80" s="89"/>
      <c r="B80" s="139" t="s">
        <v>88</v>
      </c>
      <c r="C80" s="140" t="s">
        <v>89</v>
      </c>
      <c r="D80" s="51">
        <v>0</v>
      </c>
      <c r="E80" s="113">
        <v>17000</v>
      </c>
      <c r="F80" s="82">
        <f t="shared" si="0"/>
        <v>-1</v>
      </c>
      <c r="G80" s="26"/>
      <c r="H80" s="2"/>
      <c r="I80" s="2"/>
    </row>
    <row r="81" spans="1:9" x14ac:dyDescent="0.25">
      <c r="A81" s="89"/>
      <c r="B81" s="141" t="s">
        <v>90</v>
      </c>
      <c r="C81" s="142" t="s">
        <v>91</v>
      </c>
      <c r="D81" s="51">
        <v>4312</v>
      </c>
      <c r="E81" s="113">
        <v>752</v>
      </c>
      <c r="F81" s="82">
        <f t="shared" si="0"/>
        <v>4.7340425531914896</v>
      </c>
      <c r="G81" s="26"/>
      <c r="H81" s="2"/>
      <c r="I81" s="2"/>
    </row>
    <row r="82" spans="1:9" ht="15.75" x14ac:dyDescent="0.25">
      <c r="A82" s="91" t="s">
        <v>92</v>
      </c>
      <c r="B82" s="92"/>
      <c r="C82" s="92"/>
      <c r="D82" s="117">
        <f>D83+D86+D87+D88</f>
        <v>225198</v>
      </c>
      <c r="E82" s="118">
        <f>E83+E86+E87+E88</f>
        <v>227808</v>
      </c>
      <c r="F82" s="87">
        <f t="shared" si="0"/>
        <v>-1.1457016434892541E-2</v>
      </c>
      <c r="G82" s="15"/>
      <c r="H82" s="16"/>
      <c r="I82" s="16"/>
    </row>
    <row r="83" spans="1:9" x14ac:dyDescent="0.25">
      <c r="A83" s="89"/>
      <c r="B83" s="18" t="s">
        <v>93</v>
      </c>
      <c r="C83" s="19"/>
      <c r="D83" s="54">
        <f>D84+D85</f>
        <v>225198</v>
      </c>
      <c r="E83" s="119">
        <f>E84+E85</f>
        <v>227808</v>
      </c>
      <c r="F83" s="79">
        <f t="shared" si="0"/>
        <v>-1.1457016434892541E-2</v>
      </c>
      <c r="G83" s="1"/>
      <c r="H83" s="2"/>
      <c r="I83" s="2"/>
    </row>
    <row r="84" spans="1:9" x14ac:dyDescent="0.25">
      <c r="A84" s="89"/>
      <c r="B84" s="20"/>
      <c r="C84" s="21" t="s">
        <v>94</v>
      </c>
      <c r="D84" s="51">
        <v>225198</v>
      </c>
      <c r="E84" s="113">
        <v>227808</v>
      </c>
      <c r="F84" s="79">
        <f t="shared" si="0"/>
        <v>-1.1457016434892541E-2</v>
      </c>
      <c r="G84" s="1"/>
      <c r="H84" s="2"/>
      <c r="I84" s="2"/>
    </row>
    <row r="85" spans="1:9" x14ac:dyDescent="0.25">
      <c r="A85" s="89"/>
      <c r="B85" s="22"/>
      <c r="C85" s="23" t="s">
        <v>95</v>
      </c>
      <c r="D85" s="51">
        <v>0</v>
      </c>
      <c r="E85" s="113">
        <v>0</v>
      </c>
      <c r="F85" s="79" t="e">
        <f t="shared" si="0"/>
        <v>#DIV/0!</v>
      </c>
      <c r="G85" s="1"/>
      <c r="H85" s="2"/>
      <c r="I85" s="2"/>
    </row>
    <row r="86" spans="1:9" x14ac:dyDescent="0.25">
      <c r="A86" s="89"/>
      <c r="B86" s="27" t="s">
        <v>96</v>
      </c>
      <c r="C86" s="28"/>
      <c r="D86" s="51">
        <v>0</v>
      </c>
      <c r="E86" s="113">
        <v>0</v>
      </c>
      <c r="F86" s="79" t="e">
        <f t="shared" si="0"/>
        <v>#DIV/0!</v>
      </c>
      <c r="G86" s="1"/>
      <c r="H86" s="2"/>
      <c r="I86" s="2"/>
    </row>
    <row r="87" spans="1:9" x14ac:dyDescent="0.25">
      <c r="A87" s="89"/>
      <c r="B87" s="27" t="s">
        <v>97</v>
      </c>
      <c r="C87" s="28"/>
      <c r="D87" s="51">
        <v>0</v>
      </c>
      <c r="E87" s="113">
        <v>0</v>
      </c>
      <c r="F87" s="79" t="e">
        <f t="shared" si="0"/>
        <v>#DIV/0!</v>
      </c>
      <c r="G87" s="1"/>
      <c r="H87" s="2"/>
      <c r="I87" s="2"/>
    </row>
    <row r="88" spans="1:9" x14ac:dyDescent="0.25">
      <c r="A88" s="89"/>
      <c r="B88" s="30" t="s">
        <v>98</v>
      </c>
      <c r="C88" s="23"/>
      <c r="D88" s="51">
        <v>0</v>
      </c>
      <c r="E88" s="113">
        <v>0</v>
      </c>
      <c r="F88" s="79" t="e">
        <f t="shared" si="0"/>
        <v>#DIV/0!</v>
      </c>
      <c r="G88" s="1"/>
      <c r="H88" s="2"/>
      <c r="I88" s="2"/>
    </row>
    <row r="89" spans="1:9" ht="21" x14ac:dyDescent="0.35">
      <c r="A89" s="61" t="s">
        <v>99</v>
      </c>
      <c r="B89" s="62"/>
      <c r="C89" s="62"/>
      <c r="D89" s="107">
        <f>D90</f>
        <v>0</v>
      </c>
      <c r="E89" s="108">
        <f>E90</f>
        <v>0</v>
      </c>
      <c r="F89" s="84" t="e">
        <f t="shared" si="0"/>
        <v>#DIV/0!</v>
      </c>
      <c r="G89" s="15"/>
      <c r="H89" s="29"/>
      <c r="I89" s="29"/>
    </row>
    <row r="90" spans="1:9" ht="15.75" x14ac:dyDescent="0.25">
      <c r="A90" s="91" t="s">
        <v>100</v>
      </c>
      <c r="B90" s="92"/>
      <c r="C90" s="92"/>
      <c r="D90" s="117">
        <f>D91</f>
        <v>0</v>
      </c>
      <c r="E90" s="118">
        <f>E91</f>
        <v>0</v>
      </c>
      <c r="F90" s="87" t="e">
        <f t="shared" si="0"/>
        <v>#DIV/0!</v>
      </c>
      <c r="G90" s="15"/>
      <c r="H90" s="16"/>
      <c r="I90" s="16"/>
    </row>
    <row r="91" spans="1:9" ht="15.75" thickBot="1" x14ac:dyDescent="0.3">
      <c r="A91" s="89"/>
      <c r="B91" s="18" t="s">
        <v>101</v>
      </c>
      <c r="C91" s="19"/>
      <c r="D91" s="120"/>
      <c r="E91" s="121"/>
      <c r="F91" s="81" t="e">
        <f t="shared" si="0"/>
        <v>#DIV/0!</v>
      </c>
      <c r="G91" s="1"/>
      <c r="H91" s="2"/>
      <c r="I91" s="2"/>
    </row>
    <row r="92" spans="1:9" ht="21.75" thickBot="1" x14ac:dyDescent="0.4">
      <c r="A92" s="127" t="s">
        <v>102</v>
      </c>
      <c r="B92" s="128"/>
      <c r="C92" s="128"/>
      <c r="D92" s="129">
        <f>D63+D89</f>
        <v>373306</v>
      </c>
      <c r="E92" s="130">
        <f>E63+E89</f>
        <v>548465</v>
      </c>
      <c r="F92" s="131"/>
      <c r="G92" s="15"/>
      <c r="H92" s="33"/>
      <c r="I92" s="33"/>
    </row>
    <row r="93" spans="1:9" ht="15.75" thickBot="1" x14ac:dyDescent="0.3">
      <c r="A93" s="2"/>
      <c r="B93" s="34"/>
      <c r="C93" s="21"/>
      <c r="D93" s="21"/>
      <c r="E93" s="21"/>
      <c r="F93" s="21"/>
      <c r="G93" s="21"/>
      <c r="H93" s="2"/>
      <c r="I93" s="2"/>
    </row>
    <row r="94" spans="1:9" ht="21" x14ac:dyDescent="0.35">
      <c r="A94" s="94" t="s">
        <v>103</v>
      </c>
      <c r="B94" s="95"/>
      <c r="C94" s="95"/>
      <c r="D94" s="102">
        <f>D95</f>
        <v>5087301</v>
      </c>
      <c r="E94" s="96">
        <f>E95</f>
        <v>4115873</v>
      </c>
      <c r="F94" s="97">
        <f t="shared" si="0"/>
        <v>0.23601991606640924</v>
      </c>
      <c r="G94" s="15"/>
      <c r="H94" s="29"/>
      <c r="I94" s="29"/>
    </row>
    <row r="95" spans="1:9" ht="15.75" x14ac:dyDescent="0.25">
      <c r="A95" s="98" t="s">
        <v>103</v>
      </c>
      <c r="B95" s="99"/>
      <c r="C95" s="99"/>
      <c r="D95" s="103">
        <f>SUM(D96:D99)</f>
        <v>5087301</v>
      </c>
      <c r="E95" s="100">
        <f>SUM(E96:E99)</f>
        <v>4115873</v>
      </c>
      <c r="F95" s="93">
        <f t="shared" si="0"/>
        <v>0.23601991606640924</v>
      </c>
      <c r="G95" s="15"/>
      <c r="H95" s="16"/>
      <c r="I95" s="16"/>
    </row>
    <row r="96" spans="1:9" x14ac:dyDescent="0.25">
      <c r="A96" s="89"/>
      <c r="B96" s="18" t="s">
        <v>104</v>
      </c>
      <c r="C96" s="19"/>
      <c r="D96" s="51">
        <v>2618133</v>
      </c>
      <c r="E96" s="69">
        <v>2412845</v>
      </c>
      <c r="F96" s="79">
        <f t="shared" si="0"/>
        <v>8.5081304435220662E-2</v>
      </c>
      <c r="G96" s="35"/>
      <c r="H96" s="6"/>
      <c r="I96" s="2"/>
    </row>
    <row r="97" spans="1:9" x14ac:dyDescent="0.25">
      <c r="A97" s="89"/>
      <c r="B97" s="27" t="s">
        <v>105</v>
      </c>
      <c r="C97" s="28"/>
      <c r="D97" s="51">
        <v>2154924</v>
      </c>
      <c r="E97" s="69">
        <v>1722015</v>
      </c>
      <c r="F97" s="79">
        <f t="shared" si="0"/>
        <v>0.25139676483654322</v>
      </c>
      <c r="G97" s="35"/>
      <c r="H97" s="6"/>
      <c r="I97" s="2"/>
    </row>
    <row r="98" spans="1:9" x14ac:dyDescent="0.25">
      <c r="A98" s="101"/>
      <c r="B98" s="36" t="s">
        <v>106</v>
      </c>
      <c r="C98" s="37"/>
      <c r="D98" s="104">
        <v>314757</v>
      </c>
      <c r="E98" s="74">
        <v>-18987</v>
      </c>
      <c r="F98" s="88">
        <f t="shared" si="0"/>
        <v>-17.57750039500711</v>
      </c>
      <c r="G98" s="35"/>
      <c r="H98" s="6"/>
      <c r="I98" s="2"/>
    </row>
    <row r="99" spans="1:9" ht="15.75" thickBot="1" x14ac:dyDescent="0.3">
      <c r="A99" s="89"/>
      <c r="B99" s="18" t="s">
        <v>107</v>
      </c>
      <c r="C99" s="19"/>
      <c r="D99" s="120">
        <v>-513</v>
      </c>
      <c r="E99" s="73">
        <v>0</v>
      </c>
      <c r="F99" s="81" t="e">
        <f t="shared" si="0"/>
        <v>#DIV/0!</v>
      </c>
      <c r="G99" s="35"/>
      <c r="H99" s="6"/>
      <c r="I99" s="2"/>
    </row>
    <row r="100" spans="1:9" ht="21.75" thickBot="1" x14ac:dyDescent="0.4">
      <c r="A100" s="122" t="s">
        <v>108</v>
      </c>
      <c r="B100" s="123"/>
      <c r="C100" s="123"/>
      <c r="D100" s="124">
        <f>D63+D89+D94</f>
        <v>5460607</v>
      </c>
      <c r="E100" s="125">
        <f>E63+E89+E94</f>
        <v>4664338</v>
      </c>
      <c r="F100" s="126">
        <f t="shared" si="0"/>
        <v>0.17071425784323521</v>
      </c>
      <c r="G100" s="38"/>
      <c r="H100" s="3"/>
      <c r="I100" s="29"/>
    </row>
    <row r="101" spans="1:9" x14ac:dyDescent="0.25">
      <c r="A101" s="2"/>
      <c r="B101" s="2"/>
      <c r="C101" s="2"/>
      <c r="D101" s="39"/>
      <c r="E101" s="39"/>
      <c r="F101" s="2"/>
      <c r="G101" s="35"/>
      <c r="H101" s="6"/>
      <c r="I101" s="2"/>
    </row>
    <row r="102" spans="1:9" x14ac:dyDescent="0.25">
      <c r="A102" s="2"/>
      <c r="B102" s="2"/>
      <c r="C102" s="2"/>
      <c r="D102" s="39"/>
      <c r="E102" s="39"/>
      <c r="F102" s="2"/>
      <c r="G102" s="35"/>
      <c r="H102" s="6"/>
      <c r="I102" s="2"/>
    </row>
    <row r="103" spans="1:9" ht="21.75" thickBot="1" x14ac:dyDescent="0.4">
      <c r="A103" s="2"/>
      <c r="B103" s="2"/>
      <c r="C103" s="29" t="s">
        <v>109</v>
      </c>
      <c r="D103" s="40"/>
      <c r="E103" s="29"/>
      <c r="F103" s="2"/>
      <c r="G103" s="35"/>
      <c r="H103" s="6"/>
      <c r="I103" s="2"/>
    </row>
    <row r="104" spans="1:9" x14ac:dyDescent="0.25">
      <c r="A104" s="2"/>
      <c r="B104" s="163" t="s">
        <v>125</v>
      </c>
      <c r="C104" s="164"/>
      <c r="D104" s="164"/>
      <c r="E104" s="164"/>
      <c r="F104" s="165"/>
      <c r="G104" s="1"/>
      <c r="H104" s="2"/>
      <c r="I104" s="2"/>
    </row>
    <row r="105" spans="1:9" x14ac:dyDescent="0.25">
      <c r="A105" s="2"/>
      <c r="B105" s="166"/>
      <c r="C105" s="167"/>
      <c r="D105" s="167"/>
      <c r="E105" s="167"/>
      <c r="F105" s="168"/>
      <c r="G105" s="1"/>
      <c r="H105" s="2"/>
      <c r="I105" s="2"/>
    </row>
    <row r="106" spans="1:9" x14ac:dyDescent="0.25">
      <c r="A106" s="2"/>
      <c r="B106" s="166"/>
      <c r="C106" s="167"/>
      <c r="D106" s="167"/>
      <c r="E106" s="167"/>
      <c r="F106" s="168"/>
      <c r="G106" s="1"/>
      <c r="H106" s="2"/>
      <c r="I106" s="2"/>
    </row>
    <row r="107" spans="1:9" x14ac:dyDescent="0.25">
      <c r="A107" s="2"/>
      <c r="B107" s="166"/>
      <c r="C107" s="167"/>
      <c r="D107" s="167"/>
      <c r="E107" s="167"/>
      <c r="F107" s="168"/>
      <c r="G107" s="1"/>
      <c r="H107" s="2"/>
      <c r="I107" s="2"/>
    </row>
    <row r="108" spans="1:9" x14ac:dyDescent="0.25">
      <c r="A108" s="2"/>
      <c r="B108" s="166"/>
      <c r="C108" s="167"/>
      <c r="D108" s="167"/>
      <c r="E108" s="167"/>
      <c r="F108" s="168"/>
      <c r="G108" s="1"/>
      <c r="H108" s="2"/>
      <c r="I108" s="2"/>
    </row>
    <row r="109" spans="1:9" x14ac:dyDescent="0.25">
      <c r="A109" s="2"/>
      <c r="B109" s="166"/>
      <c r="C109" s="167"/>
      <c r="D109" s="167"/>
      <c r="E109" s="167"/>
      <c r="F109" s="168"/>
      <c r="G109" s="1"/>
      <c r="H109" s="2"/>
      <c r="I109" s="2"/>
    </row>
    <row r="110" spans="1:9" x14ac:dyDescent="0.25">
      <c r="A110" s="2"/>
      <c r="B110" s="166"/>
      <c r="C110" s="167"/>
      <c r="D110" s="167"/>
      <c r="E110" s="167"/>
      <c r="F110" s="168"/>
      <c r="G110" s="1"/>
      <c r="H110" s="2"/>
      <c r="I110" s="2"/>
    </row>
    <row r="111" spans="1:9" x14ac:dyDescent="0.25">
      <c r="A111" s="2"/>
      <c r="B111" s="166"/>
      <c r="C111" s="167"/>
      <c r="D111" s="167"/>
      <c r="E111" s="167"/>
      <c r="F111" s="168"/>
      <c r="G111" s="1"/>
      <c r="H111" s="2"/>
      <c r="I111" s="2"/>
    </row>
    <row r="112" spans="1:9" x14ac:dyDescent="0.25">
      <c r="A112" s="2"/>
      <c r="B112" s="166"/>
      <c r="C112" s="167"/>
      <c r="D112" s="167"/>
      <c r="E112" s="167"/>
      <c r="F112" s="168"/>
      <c r="G112" s="1"/>
      <c r="H112" s="2"/>
      <c r="I112" s="2"/>
    </row>
    <row r="113" spans="1:9" x14ac:dyDescent="0.25">
      <c r="A113" s="2"/>
      <c r="B113" s="166"/>
      <c r="C113" s="167"/>
      <c r="D113" s="167"/>
      <c r="E113" s="167"/>
      <c r="F113" s="168"/>
      <c r="G113" s="1"/>
      <c r="H113" s="2"/>
      <c r="I113" s="2"/>
    </row>
    <row r="114" spans="1:9" x14ac:dyDescent="0.25">
      <c r="A114" s="2"/>
      <c r="B114" s="166"/>
      <c r="C114" s="167"/>
      <c r="D114" s="167"/>
      <c r="E114" s="167"/>
      <c r="F114" s="168"/>
      <c r="G114" s="1"/>
      <c r="H114" s="2"/>
      <c r="I114" s="2"/>
    </row>
    <row r="115" spans="1:9" x14ac:dyDescent="0.25">
      <c r="A115" s="2"/>
      <c r="B115" s="166"/>
      <c r="C115" s="167"/>
      <c r="D115" s="167"/>
      <c r="E115" s="167"/>
      <c r="F115" s="168"/>
      <c r="G115" s="1"/>
      <c r="H115" s="2"/>
      <c r="I115" s="2"/>
    </row>
    <row r="116" spans="1:9" ht="15.75" thickBot="1" x14ac:dyDescent="0.3">
      <c r="A116" s="2"/>
      <c r="B116" s="169"/>
      <c r="C116" s="170"/>
      <c r="D116" s="170"/>
      <c r="E116" s="170"/>
      <c r="F116" s="171"/>
      <c r="G116" s="1"/>
      <c r="H116" s="2"/>
      <c r="I116" s="2"/>
    </row>
    <row r="117" spans="1:9" x14ac:dyDescent="0.25">
      <c r="A117" s="2"/>
      <c r="B117" s="2"/>
      <c r="C117" s="2"/>
      <c r="D117" s="39"/>
      <c r="E117" s="39"/>
      <c r="F117" s="2"/>
      <c r="G117" s="1"/>
      <c r="H117" s="2"/>
      <c r="I117" s="2"/>
    </row>
    <row r="118" spans="1:9" x14ac:dyDescent="0.25">
      <c r="A118" s="2"/>
      <c r="B118" s="2"/>
      <c r="C118" s="2"/>
      <c r="D118" s="39"/>
      <c r="E118" s="39"/>
      <c r="F118" s="39"/>
      <c r="G118" s="1"/>
      <c r="H118" s="2"/>
      <c r="I118" s="2"/>
    </row>
  </sheetData>
  <mergeCells count="18">
    <mergeCell ref="A1:C1"/>
    <mergeCell ref="D1:F1"/>
    <mergeCell ref="A2:C2"/>
    <mergeCell ref="D2:F2"/>
    <mergeCell ref="B104:F116"/>
    <mergeCell ref="A3:C3"/>
    <mergeCell ref="D3:F3"/>
    <mergeCell ref="A4:C4"/>
    <mergeCell ref="D4:F4"/>
    <mergeCell ref="A6:C6"/>
    <mergeCell ref="D6:F6"/>
    <mergeCell ref="A5:C5"/>
    <mergeCell ref="D5:F5"/>
    <mergeCell ref="A14:C14"/>
    <mergeCell ref="A9:F9"/>
    <mergeCell ref="A10:F10"/>
    <mergeCell ref="A11:F11"/>
    <mergeCell ref="A12:F12"/>
  </mergeCells>
  <hyperlinks>
    <hyperlink ref="D5" r:id="rId1"/>
  </hyperlinks>
  <pageMargins left="0.70866141732283472" right="0.70866141732283472" top="0.74803149606299213" bottom="0.74803149606299213" header="0.31496062992125984" footer="0.31496062992125984"/>
  <pageSetup scale="9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Aristeo Mansilla Ottone</dc:creator>
  <cp:lastModifiedBy>Director</cp:lastModifiedBy>
  <cp:lastPrinted>2019-09-25T13:50:56Z</cp:lastPrinted>
  <dcterms:created xsi:type="dcterms:W3CDTF">2019-09-24T15:13:19Z</dcterms:created>
  <dcterms:modified xsi:type="dcterms:W3CDTF">2019-10-25T18:20:59Z</dcterms:modified>
</cp:coreProperties>
</file>